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S:\Staff\Dispatch\Ground School - PPL\"/>
    </mc:Choice>
  </mc:AlternateContent>
  <xr:revisionPtr revIDLastSave="0" documentId="13_ncr:1_{0001BF08-F308-4B56-946B-B71243C76493}" xr6:coauthVersionLast="47" xr6:coauthVersionMax="47" xr10:uidLastSave="{00000000-0000-0000-0000-000000000000}"/>
  <bookViews>
    <workbookView xWindow="-120" yWindow="-120" windowWidth="29040" windowHeight="15840" tabRatio="430" xr2:uid="{00000000-000D-0000-FFFF-FFFF00000000}"/>
  </bookViews>
  <sheets>
    <sheet name="PPL" sheetId="1" r:id="rId1"/>
    <sheet name="Sheet4" sheetId="5" r:id="rId2"/>
    <sheet name="Sheet3" sheetId="4" r:id="rId3"/>
    <sheet name="Sheet2" sheetId="3" r:id="rId4"/>
    <sheet name="Sheet1" sheetId="2" r:id="rId5"/>
  </sheets>
  <definedNames>
    <definedName name="Class_1">PPL!$I$5</definedName>
    <definedName name="class_10">PPL!$I$41</definedName>
    <definedName name="class_10b">PPL!$J$41</definedName>
    <definedName name="class_11">PPL!$I$45</definedName>
    <definedName name="class_11b">PPL!$J$45</definedName>
    <definedName name="class_12">PPL!$I$49</definedName>
    <definedName name="class_12b">PPL!$J$49</definedName>
    <definedName name="class_13">PPL!$I$53</definedName>
    <definedName name="class_13b">PPL!$J$53</definedName>
    <definedName name="class_14">PPL!$I$57</definedName>
    <definedName name="class_14b">PPL!$J$57</definedName>
    <definedName name="class_14old">PPL!$K$57</definedName>
    <definedName name="class_15">PPL!$I$61</definedName>
    <definedName name="class_15b">PPL!$J$61</definedName>
    <definedName name="class_15old">PPL!$K$61</definedName>
    <definedName name="class_16">PPL!$I$65</definedName>
    <definedName name="class_16b">PPL!$J$65</definedName>
    <definedName name="class_1b">PPL!$J$5</definedName>
    <definedName name="Class_2">PPL!$I$9</definedName>
    <definedName name="class_2b">PPL!$J$9</definedName>
    <definedName name="class_3">PPL!$I$13</definedName>
    <definedName name="class_3b">PPL!$J$13</definedName>
    <definedName name="class_4">PPL!$I$17</definedName>
    <definedName name="class_4b">PPL!$J$17</definedName>
    <definedName name="Class_5">PPL!$I$21</definedName>
    <definedName name="class_5b">PPL!$J$21</definedName>
    <definedName name="class_6">PPL!$I$25</definedName>
    <definedName name="class_6b">PPL!$J$25</definedName>
    <definedName name="class_7">PPL!$I$29</definedName>
    <definedName name="class_7b">PPL!$J$29</definedName>
    <definedName name="class_8">PPL!$I$33</definedName>
    <definedName name="class_8b">PPL!$J$33</definedName>
    <definedName name="class_9">PPL!$I$37</definedName>
    <definedName name="class_9b">PPL!$J$37</definedName>
    <definedName name="_xlnm.Print_Area" localSheetId="0">PPL!$A$1:$K$178</definedName>
    <definedName name="_xlnm.Print_Area" localSheetId="4">Sheet1!$A$1:$H$31</definedName>
    <definedName name="_xlnm.Print_Area" localSheetId="3">Sheet2!$A$1:$H$28</definedName>
    <definedName name="_xlnm.Print_Area" localSheetId="2">Sheet3!$A$1:$H$28</definedName>
    <definedName name="_xlnm.Print_Area" localSheetId="1">Sheet4!$A$1:$G$32</definedName>
    <definedName name="Session_1">PPL!$I$6</definedName>
    <definedName name="session_10">PPL!$I$42</definedName>
    <definedName name="session_11">PPL!$I$46</definedName>
    <definedName name="session_12">PPL!$I$50</definedName>
    <definedName name="session_13">PPL!$I$54</definedName>
    <definedName name="session_14">PPL!$I$58</definedName>
    <definedName name="session_15">PPL!$I$62</definedName>
    <definedName name="session_16">PPL!$I$66</definedName>
    <definedName name="session_2">PPL!$I$10</definedName>
    <definedName name="session_3">PPL!$I$14</definedName>
    <definedName name="session_4">PPL!$I$18</definedName>
    <definedName name="session_5">PPL!$I$22</definedName>
    <definedName name="session_6">PPL!$I$26</definedName>
    <definedName name="session_7">PPL!$I$30</definedName>
    <definedName name="session_8">PPL!$I$34</definedName>
    <definedName name="session_9">PPL!$I$38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5" l="1"/>
  <c r="E14" i="5"/>
  <c r="E19" i="5"/>
  <c r="E18" i="5"/>
  <c r="E23" i="5"/>
  <c r="E22" i="5"/>
  <c r="E27" i="5"/>
  <c r="E26" i="5"/>
  <c r="D15" i="5"/>
  <c r="D14" i="5"/>
  <c r="D19" i="5"/>
  <c r="D18" i="5"/>
  <c r="D23" i="5"/>
  <c r="D22" i="5"/>
  <c r="D27" i="5"/>
  <c r="D26" i="5"/>
  <c r="C15" i="5"/>
  <c r="C14" i="5"/>
  <c r="C19" i="5"/>
  <c r="C18" i="5"/>
  <c r="C23" i="5"/>
  <c r="C22" i="5"/>
  <c r="C27" i="5"/>
  <c r="C26" i="5"/>
  <c r="A179" i="1"/>
  <c r="A28" i="2"/>
  <c r="E89" i="1"/>
  <c r="E88" i="1"/>
  <c r="D89" i="1"/>
  <c r="D88" i="1"/>
  <c r="D93" i="1"/>
  <c r="D92" i="1"/>
  <c r="D97" i="1"/>
  <c r="D96" i="1"/>
  <c r="D101" i="1"/>
  <c r="D100" i="1"/>
  <c r="C89" i="1"/>
  <c r="C88" i="1"/>
  <c r="C93" i="1"/>
  <c r="C92" i="1"/>
  <c r="C97" i="1"/>
  <c r="C96" i="1"/>
  <c r="C101" i="1"/>
  <c r="C100" i="1"/>
  <c r="E17" i="5"/>
  <c r="E93" i="1"/>
  <c r="E92" i="1"/>
  <c r="G27" i="5"/>
  <c r="G26" i="5"/>
  <c r="G23" i="5"/>
  <c r="G22" i="5"/>
  <c r="G19" i="5"/>
  <c r="G18" i="5"/>
  <c r="A17" i="5"/>
  <c r="B17" i="5" s="1"/>
  <c r="C17" i="5" s="1"/>
  <c r="D17" i="5" s="1"/>
  <c r="F17" i="5" s="1"/>
  <c r="G17" i="5" s="1"/>
  <c r="A21" i="5" s="1"/>
  <c r="B21" i="5" s="1"/>
  <c r="C21" i="5" s="1"/>
  <c r="D21" i="5" s="1"/>
  <c r="E21" i="5" s="1"/>
  <c r="G15" i="5"/>
  <c r="G14" i="5"/>
  <c r="C25" i="4"/>
  <c r="C24" i="4"/>
  <c r="E21" i="4"/>
  <c r="D21" i="4"/>
  <c r="C21" i="4"/>
  <c r="G20" i="4"/>
  <c r="E20" i="4"/>
  <c r="D20" i="4"/>
  <c r="C20" i="4"/>
  <c r="E17" i="4"/>
  <c r="D17" i="4"/>
  <c r="C17" i="4"/>
  <c r="G16" i="4"/>
  <c r="E16" i="4"/>
  <c r="D16" i="4"/>
  <c r="C16" i="4"/>
  <c r="E13" i="4"/>
  <c r="D13" i="4"/>
  <c r="C13" i="4"/>
  <c r="G12" i="4"/>
  <c r="E12" i="4"/>
  <c r="D12" i="4"/>
  <c r="C12" i="4"/>
  <c r="B11" i="4"/>
  <c r="C11" i="4" s="1"/>
  <c r="D11" i="4" s="1"/>
  <c r="E11" i="4" s="1"/>
  <c r="F11" i="4" s="1"/>
  <c r="G11" i="4" s="1"/>
  <c r="A15" i="4" s="1"/>
  <c r="B15" i="4" s="1"/>
  <c r="C15" i="4" s="1"/>
  <c r="D15" i="4" s="1"/>
  <c r="E15" i="4" s="1"/>
  <c r="F15" i="4" s="1"/>
  <c r="G15" i="4" s="1"/>
  <c r="A19" i="4" s="1"/>
  <c r="B19" i="4" s="1"/>
  <c r="C19" i="4" s="1"/>
  <c r="D19" i="4" s="1"/>
  <c r="E19" i="4" s="1"/>
  <c r="F19" i="4" s="1"/>
  <c r="G19" i="4" s="1"/>
  <c r="A23" i="4" s="1"/>
  <c r="B23" i="4" s="1"/>
  <c r="C23" i="4" s="1"/>
  <c r="A11" i="4"/>
  <c r="G9" i="4"/>
  <c r="E9" i="4"/>
  <c r="G8" i="4"/>
  <c r="E8" i="4"/>
  <c r="C24" i="3"/>
  <c r="G21" i="3"/>
  <c r="E21" i="3"/>
  <c r="D21" i="3"/>
  <c r="G20" i="3"/>
  <c r="E20" i="3"/>
  <c r="D20" i="3"/>
  <c r="C20" i="3"/>
  <c r="G17" i="3"/>
  <c r="E17" i="3"/>
  <c r="D17" i="3"/>
  <c r="G16" i="3"/>
  <c r="E16" i="3"/>
  <c r="D16" i="3"/>
  <c r="C16" i="3"/>
  <c r="B15" i="3"/>
  <c r="C15" i="3" s="1"/>
  <c r="D15" i="3" s="1"/>
  <c r="E15" i="3" s="1"/>
  <c r="F15" i="3" s="1"/>
  <c r="G15" i="3" s="1"/>
  <c r="A19" i="3" s="1"/>
  <c r="B19" i="3" s="1"/>
  <c r="C19" i="3" s="1"/>
  <c r="D19" i="3" s="1"/>
  <c r="E19" i="3" s="1"/>
  <c r="F19" i="3" s="1"/>
  <c r="G19" i="3" s="1"/>
  <c r="A23" i="3" s="1"/>
  <c r="B23" i="3" s="1"/>
  <c r="C23" i="3" s="1"/>
  <c r="G13" i="3"/>
  <c r="E13" i="3"/>
  <c r="D13" i="3"/>
  <c r="C13" i="3"/>
  <c r="G12" i="3"/>
  <c r="E12" i="3"/>
  <c r="D12" i="3"/>
  <c r="C12" i="3"/>
  <c r="A11" i="3"/>
  <c r="B11" i="3" s="1"/>
  <c r="C11" i="3" s="1"/>
  <c r="D11" i="3" s="1"/>
  <c r="E11" i="3" s="1"/>
  <c r="F11" i="3" s="1"/>
  <c r="G9" i="3"/>
  <c r="E9" i="3"/>
  <c r="D9" i="3"/>
  <c r="G8" i="3"/>
  <c r="E8" i="3"/>
  <c r="D8" i="3"/>
  <c r="E26" i="2"/>
  <c r="C26" i="2"/>
  <c r="E25" i="2"/>
  <c r="D25" i="2"/>
  <c r="C25" i="2"/>
  <c r="G22" i="2"/>
  <c r="E22" i="2"/>
  <c r="C22" i="2"/>
  <c r="G21" i="2"/>
  <c r="E21" i="2"/>
  <c r="D21" i="2"/>
  <c r="C21" i="2"/>
  <c r="G18" i="2"/>
  <c r="E18" i="2"/>
  <c r="C18" i="2"/>
  <c r="G17" i="2"/>
  <c r="E17" i="2"/>
  <c r="D17" i="2"/>
  <c r="C17" i="2"/>
  <c r="G14" i="2"/>
  <c r="E14" i="2"/>
  <c r="D14" i="2"/>
  <c r="C14" i="2"/>
  <c r="G13" i="2"/>
  <c r="E13" i="2"/>
  <c r="D13" i="2"/>
  <c r="C13" i="2"/>
  <c r="A12" i="2"/>
  <c r="B12" i="2" s="1"/>
  <c r="C12" i="2" s="1"/>
  <c r="D12" i="2" s="1"/>
  <c r="E12" i="2" s="1"/>
  <c r="F12" i="2" s="1"/>
  <c r="G12" i="2" s="1"/>
  <c r="A16" i="2" s="1"/>
  <c r="B16" i="2" s="1"/>
  <c r="C16" i="2" s="1"/>
  <c r="D16" i="2" s="1"/>
  <c r="E16" i="2" s="1"/>
  <c r="F16" i="2" s="1"/>
  <c r="G16" i="2" s="1"/>
  <c r="A20" i="2" s="1"/>
  <c r="B20" i="2" s="1"/>
  <c r="C20" i="2" s="1"/>
  <c r="D20" i="2" s="1"/>
  <c r="E20" i="2" s="1"/>
  <c r="F20" i="2" s="1"/>
  <c r="G20" i="2" s="1"/>
  <c r="A24" i="2" s="1"/>
  <c r="B24" i="2" s="1"/>
  <c r="C24" i="2" s="1"/>
  <c r="G10" i="2"/>
  <c r="G9" i="2"/>
  <c r="E177" i="1"/>
  <c r="E176" i="1"/>
  <c r="E173" i="1"/>
  <c r="E172" i="1"/>
  <c r="E169" i="1"/>
  <c r="E168" i="1"/>
  <c r="E165" i="1"/>
  <c r="E164" i="1"/>
  <c r="G173" i="1"/>
  <c r="G172" i="1"/>
  <c r="G169" i="1"/>
  <c r="G168" i="1"/>
  <c r="G165" i="1"/>
  <c r="G164" i="1"/>
  <c r="G161" i="1"/>
  <c r="G160" i="1"/>
  <c r="D176" i="1"/>
  <c r="D172" i="1"/>
  <c r="D168" i="1"/>
  <c r="D165" i="1"/>
  <c r="D164" i="1"/>
  <c r="E125" i="1"/>
  <c r="E124" i="1"/>
  <c r="E121" i="1"/>
  <c r="E120" i="1"/>
  <c r="E117" i="1"/>
  <c r="E116" i="1"/>
  <c r="D120" i="1"/>
  <c r="D121" i="1"/>
  <c r="C152" i="1"/>
  <c r="C148" i="1"/>
  <c r="C144" i="1"/>
  <c r="C141" i="1"/>
  <c r="C140" i="1"/>
  <c r="E137" i="1"/>
  <c r="E136" i="1"/>
  <c r="C177" i="1"/>
  <c r="C176" i="1"/>
  <c r="C173" i="1"/>
  <c r="C172" i="1"/>
  <c r="C169" i="1"/>
  <c r="C168" i="1"/>
  <c r="C165" i="1"/>
  <c r="C164" i="1"/>
  <c r="F21" i="5" l="1"/>
  <c r="G21" i="5" s="1"/>
  <c r="A25" i="5" s="1"/>
  <c r="B25" i="5" s="1"/>
  <c r="C25" i="5" s="1"/>
  <c r="D25" i="5" s="1"/>
  <c r="G149" i="1"/>
  <c r="G148" i="1"/>
  <c r="G145" i="1"/>
  <c r="G144" i="1"/>
  <c r="G141" i="1"/>
  <c r="G140" i="1"/>
  <c r="G137" i="1"/>
  <c r="G136" i="1"/>
  <c r="E149" i="1"/>
  <c r="E148" i="1"/>
  <c r="E145" i="1"/>
  <c r="E144" i="1"/>
  <c r="E141" i="1"/>
  <c r="E140" i="1"/>
  <c r="D149" i="1"/>
  <c r="D148" i="1"/>
  <c r="D145" i="1"/>
  <c r="D144" i="1"/>
  <c r="D141" i="1"/>
  <c r="D140" i="1"/>
  <c r="D137" i="1"/>
  <c r="D136" i="1"/>
  <c r="D125" i="1"/>
  <c r="D117" i="1"/>
  <c r="C129" i="1"/>
  <c r="C128" i="1"/>
  <c r="C125" i="1"/>
  <c r="C124" i="1"/>
  <c r="C121" i="1"/>
  <c r="C120" i="1"/>
  <c r="C117" i="1"/>
  <c r="C116" i="1"/>
  <c r="G124" i="1"/>
  <c r="G120" i="1"/>
  <c r="G116" i="1"/>
  <c r="G113" i="1"/>
  <c r="G112" i="1"/>
  <c r="D124" i="1"/>
  <c r="E25" i="5" l="1"/>
  <c r="F25" i="5" s="1"/>
  <c r="G25" i="5" s="1"/>
  <c r="A29" i="5" s="1"/>
  <c r="B29" i="5" s="1"/>
  <c r="C29" i="5" s="1"/>
  <c r="D116" i="1"/>
  <c r="A163" i="1"/>
  <c r="B163" i="1" s="1"/>
  <c r="C163" i="1" s="1"/>
  <c r="D163" i="1" s="1"/>
  <c r="E163" i="1" s="1"/>
  <c r="F163" i="1" s="1"/>
  <c r="G163" i="1" s="1"/>
  <c r="A167" i="1" s="1"/>
  <c r="B167" i="1" s="1"/>
  <c r="C167" i="1" s="1"/>
  <c r="D167" i="1" s="1"/>
  <c r="E167" i="1" s="1"/>
  <c r="F167" i="1" s="1"/>
  <c r="G167" i="1" s="1"/>
  <c r="A171" i="1" s="1"/>
  <c r="B171" i="1" s="1"/>
  <c r="C171" i="1" s="1"/>
  <c r="D171" i="1" s="1"/>
  <c r="E171" i="1" s="1"/>
  <c r="F171" i="1" s="1"/>
  <c r="G171" i="1" s="1"/>
  <c r="A175" i="1" s="1"/>
  <c r="B175" i="1" s="1"/>
  <c r="C175" i="1" s="1"/>
  <c r="A139" i="1"/>
  <c r="B139" i="1" s="1"/>
  <c r="C139" i="1" s="1"/>
  <c r="D139" i="1" s="1"/>
  <c r="E139" i="1" s="1"/>
  <c r="F139" i="1" s="1"/>
  <c r="A143" i="1" s="1"/>
  <c r="B143" i="1" s="1"/>
  <c r="C143" i="1" s="1"/>
  <c r="D143" i="1" s="1"/>
  <c r="E143" i="1" s="1"/>
  <c r="F143" i="1" s="1"/>
  <c r="G143" i="1" s="1"/>
  <c r="A147" i="1" s="1"/>
  <c r="B147" i="1" s="1"/>
  <c r="C147" i="1" s="1"/>
  <c r="D147" i="1" s="1"/>
  <c r="E147" i="1" s="1"/>
  <c r="F147" i="1" s="1"/>
  <c r="G147" i="1" s="1"/>
  <c r="A151" i="1" s="1"/>
  <c r="B151" i="1" s="1"/>
  <c r="C151" i="1" s="1"/>
  <c r="A115" i="1"/>
  <c r="B115" i="1" s="1"/>
  <c r="C115" i="1" s="1"/>
  <c r="D115" i="1" s="1"/>
  <c r="E115" i="1" s="1"/>
  <c r="F115" i="1" s="1"/>
  <c r="G115" i="1" s="1"/>
  <c r="A119" i="1" s="1"/>
  <c r="B119" i="1" s="1"/>
  <c r="C119" i="1" s="1"/>
  <c r="D119" i="1" s="1"/>
  <c r="E119" i="1" s="1"/>
  <c r="F119" i="1" s="1"/>
  <c r="G119" i="1" s="1"/>
  <c r="A123" i="1" s="1"/>
  <c r="B123" i="1" s="1"/>
  <c r="C123" i="1" s="1"/>
  <c r="D123" i="1" s="1"/>
  <c r="E123" i="1" s="1"/>
  <c r="F123" i="1" s="1"/>
  <c r="G123" i="1" s="1"/>
  <c r="A127" i="1" s="1"/>
  <c r="B127" i="1" s="1"/>
  <c r="C127" i="1" s="1"/>
  <c r="E113" i="1"/>
  <c r="E112" i="1"/>
  <c r="E101" i="1"/>
  <c r="E100" i="1"/>
  <c r="E97" i="1"/>
  <c r="E96" i="1"/>
  <c r="E77" i="1"/>
  <c r="E76" i="1"/>
  <c r="E73" i="1"/>
  <c r="E72" i="1"/>
  <c r="E69" i="1"/>
  <c r="E68" i="1"/>
  <c r="E65" i="1"/>
  <c r="E64" i="1"/>
  <c r="E61" i="1"/>
  <c r="E60" i="1"/>
  <c r="E42" i="1" l="1"/>
  <c r="E41" i="1"/>
  <c r="E38" i="1"/>
  <c r="E37" i="1"/>
  <c r="E34" i="1"/>
  <c r="E33" i="1"/>
  <c r="E26" i="1"/>
  <c r="E25" i="1"/>
  <c r="E22" i="1"/>
  <c r="E21" i="1"/>
  <c r="C77" i="1"/>
  <c r="C76" i="1"/>
  <c r="C73" i="1"/>
  <c r="C72" i="1"/>
  <c r="C69" i="1"/>
  <c r="C68" i="1"/>
  <c r="C65" i="1"/>
  <c r="C64" i="1"/>
  <c r="C50" i="1"/>
  <c r="C49" i="1"/>
  <c r="C46" i="1"/>
  <c r="C45" i="1"/>
  <c r="C42" i="1"/>
  <c r="C41" i="1"/>
  <c r="C38" i="1"/>
  <c r="C37" i="1"/>
  <c r="C34" i="1"/>
  <c r="C33" i="1"/>
  <c r="C26" i="1"/>
  <c r="C25" i="1"/>
  <c r="C22" i="1"/>
  <c r="C21" i="1"/>
  <c r="C18" i="1"/>
  <c r="C17" i="1"/>
  <c r="C14" i="1"/>
  <c r="C13" i="1"/>
  <c r="G69" i="1"/>
  <c r="G68" i="1"/>
  <c r="G65" i="1"/>
  <c r="G64" i="1"/>
  <c r="G61" i="1"/>
  <c r="G60" i="1"/>
  <c r="G46" i="1"/>
  <c r="G45" i="1"/>
  <c r="G42" i="1"/>
  <c r="G41" i="1"/>
  <c r="G38" i="1"/>
  <c r="G37" i="1"/>
  <c r="G34" i="1"/>
  <c r="G33" i="1"/>
  <c r="G26" i="1"/>
  <c r="G25" i="1"/>
  <c r="E75" i="1"/>
  <c r="D13" i="1"/>
  <c r="D17" i="1"/>
  <c r="D21" i="1"/>
  <c r="G9" i="1"/>
  <c r="D50" i="1"/>
  <c r="D65" i="1"/>
  <c r="E18" i="1"/>
  <c r="E17" i="1"/>
  <c r="E14" i="1"/>
  <c r="E13" i="1"/>
  <c r="G101" i="1"/>
  <c r="G100" i="1"/>
  <c r="G97" i="1"/>
  <c r="G96" i="1"/>
  <c r="G93" i="1"/>
  <c r="G92" i="1"/>
  <c r="G89" i="1"/>
  <c r="G88" i="1"/>
  <c r="D77" i="1"/>
  <c r="D76" i="1"/>
  <c r="D73" i="1"/>
  <c r="D72" i="1"/>
  <c r="D69" i="1"/>
  <c r="D68" i="1"/>
  <c r="D64" i="1"/>
  <c r="D49" i="1"/>
  <c r="D46" i="1"/>
  <c r="D45" i="1"/>
  <c r="D42" i="1"/>
  <c r="D41" i="1"/>
  <c r="D38" i="1"/>
  <c r="D37" i="1"/>
  <c r="D34" i="1"/>
  <c r="D33" i="1"/>
  <c r="G22" i="1"/>
  <c r="G21" i="1"/>
  <c r="G18" i="1"/>
  <c r="G17" i="1"/>
  <c r="G14" i="1"/>
  <c r="G13" i="1"/>
  <c r="G1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A12" i="1"/>
  <c r="B12" i="1" s="1"/>
  <c r="C12" i="1" s="1"/>
  <c r="D12" i="1" s="1"/>
  <c r="E12" i="1" s="1"/>
  <c r="F12" i="1" s="1"/>
  <c r="G12" i="1" s="1"/>
  <c r="A16" i="1" s="1"/>
  <c r="B16" i="1" s="1"/>
  <c r="C16" i="1" s="1"/>
  <c r="D16" i="1" s="1"/>
  <c r="E16" i="1" s="1"/>
  <c r="F16" i="1" s="1"/>
  <c r="G16" i="1" s="1"/>
  <c r="A20" i="1" s="1"/>
  <c r="B20" i="1" s="1"/>
  <c r="C20" i="1" s="1"/>
  <c r="D20" i="1" s="1"/>
  <c r="E20" i="1" s="1"/>
  <c r="F20" i="1" s="1"/>
  <c r="G20" i="1" s="1"/>
  <c r="A24" i="1" s="1"/>
  <c r="B24" i="1" s="1"/>
  <c r="A91" i="1"/>
  <c r="B91" i="1" s="1"/>
  <c r="C91" i="1" s="1"/>
  <c r="D91" i="1" s="1"/>
  <c r="E91" i="1" s="1"/>
  <c r="F91" i="1" s="1"/>
  <c r="G91" i="1" s="1"/>
  <c r="A95" i="1" s="1"/>
  <c r="B95" i="1" s="1"/>
  <c r="C95" i="1" s="1"/>
  <c r="D95" i="1" s="1"/>
  <c r="E95" i="1" s="1"/>
  <c r="F95" i="1" s="1"/>
  <c r="G95" i="1" s="1"/>
  <c r="A99" i="1" s="1"/>
  <c r="B99" i="1" s="1"/>
  <c r="C99" i="1" s="1"/>
  <c r="D99" i="1" s="1"/>
  <c r="E99" i="1" s="1"/>
  <c r="F99" i="1" s="1"/>
  <c r="G99" i="1" s="1"/>
  <c r="A103" i="1" s="1"/>
  <c r="B103" i="1" s="1"/>
  <c r="C103" i="1" s="1"/>
  <c r="G59" i="1"/>
  <c r="A63" i="1" s="1"/>
  <c r="B63" i="1" s="1"/>
  <c r="C63" i="1" s="1"/>
  <c r="D63" i="1" s="1"/>
  <c r="E63" i="1" s="1"/>
  <c r="F63" i="1" s="1"/>
  <c r="G63" i="1" s="1"/>
  <c r="A67" i="1" s="1"/>
  <c r="B67" i="1" s="1"/>
  <c r="C67" i="1" s="1"/>
  <c r="D67" i="1" s="1"/>
  <c r="E67" i="1" s="1"/>
  <c r="F67" i="1" s="1"/>
  <c r="G67" i="1" s="1"/>
  <c r="A71" i="1" s="1"/>
  <c r="B71" i="1" s="1"/>
  <c r="C71" i="1" s="1"/>
  <c r="D71" i="1" s="1"/>
  <c r="E71" i="1" s="1"/>
  <c r="F71" i="1" s="1"/>
  <c r="G71" i="1" s="1"/>
  <c r="A75" i="1" s="1"/>
  <c r="B75" i="1" s="1"/>
  <c r="C75" i="1" s="1"/>
  <c r="B36" i="1"/>
  <c r="C36" i="1" s="1"/>
  <c r="D36" i="1" s="1"/>
  <c r="E36" i="1" s="1"/>
  <c r="F36" i="1" s="1"/>
  <c r="G36" i="1" s="1"/>
  <c r="A40" i="1" s="1"/>
  <c r="B40" i="1" s="1"/>
  <c r="C40" i="1" s="1"/>
  <c r="D40" i="1" s="1"/>
  <c r="E40" i="1" s="1"/>
  <c r="F40" i="1" s="1"/>
  <c r="G40" i="1" s="1"/>
  <c r="A44" i="1" s="1"/>
  <c r="B44" i="1" s="1"/>
  <c r="C44" i="1" s="1"/>
  <c r="D44" i="1" s="1"/>
  <c r="E44" i="1" s="1"/>
  <c r="F44" i="1" s="1"/>
  <c r="G44" i="1" s="1"/>
  <c r="A48" i="1" s="1"/>
  <c r="B48" i="1" s="1"/>
</calcChain>
</file>

<file path=xl/sharedStrings.xml><?xml version="1.0" encoding="utf-8"?>
<sst xmlns="http://schemas.openxmlformats.org/spreadsheetml/2006/main" count="211" uniqueCount="73">
  <si>
    <t>Sunday</t>
  </si>
  <si>
    <t>Monday</t>
  </si>
  <si>
    <t>Tuesday</t>
  </si>
  <si>
    <t>Wednesday</t>
  </si>
  <si>
    <t>Thursday</t>
  </si>
  <si>
    <t>Friday</t>
  </si>
  <si>
    <t>Saturday</t>
  </si>
  <si>
    <t>WEEKDAYS:</t>
  </si>
  <si>
    <t>1900-2200</t>
  </si>
  <si>
    <t>WEEKENDS:</t>
  </si>
  <si>
    <t>RADIO &amp; ELECTRONIC THEORY</t>
  </si>
  <si>
    <t>1000-1300</t>
  </si>
  <si>
    <t>FLIGHT INSTRUMENTS</t>
  </si>
  <si>
    <t>AIRCRAFT PERFORMANCE</t>
  </si>
  <si>
    <t>CARS &amp; FLIGHT OPERATIONS</t>
  </si>
  <si>
    <t>AIRFRAMES, ENGINES &amp; SYSTEMS</t>
  </si>
  <si>
    <t>INTRO AND SMS</t>
  </si>
  <si>
    <t>AERODYNAMICS AND THEORY OF FLIGHT</t>
  </si>
  <si>
    <t>CLASS#2 - alternate</t>
  </si>
  <si>
    <t>CLASS#3 - alternate</t>
  </si>
  <si>
    <t>CLASS#4 - alternate</t>
  </si>
  <si>
    <t>CLASS#5 - alternate</t>
  </si>
  <si>
    <t>CLASS#6 - alternate</t>
  </si>
  <si>
    <t>CLASS#8 - alternate</t>
  </si>
  <si>
    <t>CLASS#9 - alternate</t>
  </si>
  <si>
    <t>CLASS#10 - alternate</t>
  </si>
  <si>
    <t>CLASS#12 - alternate</t>
  </si>
  <si>
    <t>CLASS#15 - alternate</t>
  </si>
  <si>
    <t>CLASS#16 - alternate</t>
  </si>
  <si>
    <t>FLIGHT COMPUTERS</t>
  </si>
  <si>
    <t>CLASS#7 - alternate</t>
  </si>
  <si>
    <t>CLASS#13 - alternate</t>
  </si>
  <si>
    <t>CLASS#14 - alternate</t>
  </si>
  <si>
    <t>Primary instructors</t>
  </si>
  <si>
    <t>Alternate instructors</t>
  </si>
  <si>
    <t>PHYSIOLOGY &amp; PDM</t>
  </si>
  <si>
    <t>MET 3:  WEATHER INTERPRETATION</t>
  </si>
  <si>
    <t>MET 2:  AIR MASSES, FRONTS &amp; HAZARDS</t>
  </si>
  <si>
    <t>MET 1:   BASIC THEORY</t>
  </si>
  <si>
    <t>NAV 3 :  FLIGHT PLANNING</t>
  </si>
  <si>
    <t>NAV 2:  INTRO TO FLIGHT PLANNING</t>
  </si>
  <si>
    <t>NAV 1:  BASIC NAV</t>
  </si>
  <si>
    <t>CLASS#1 - alternate</t>
  </si>
  <si>
    <t>CLASS#11 - alternate</t>
  </si>
  <si>
    <t xml:space="preserve">Class count </t>
  </si>
  <si>
    <t>CLASS#1 - Cowan</t>
  </si>
  <si>
    <t>CLASS#12 - Cowan</t>
  </si>
  <si>
    <t>CLASS#13 - Cowan</t>
  </si>
  <si>
    <t>PPL GROUND SCHOOL
2022</t>
  </si>
  <si>
    <t>CLASS#15 - Miller</t>
  </si>
  <si>
    <t>CLASS#7 - Cowan</t>
  </si>
  <si>
    <t>October 2022</t>
  </si>
  <si>
    <t>November 2022</t>
  </si>
  <si>
    <t>December  2022</t>
  </si>
  <si>
    <t>January  2023</t>
  </si>
  <si>
    <t>Documents. &amp; PSTAR EXAM</t>
  </si>
  <si>
    <t>CLASS#4 - Isikdogan</t>
  </si>
  <si>
    <t>CLASS#16 - Isikdogan</t>
  </si>
  <si>
    <t>CLASS#5 -Aucoin</t>
  </si>
  <si>
    <t>CLASS#8 -Cummings</t>
  </si>
  <si>
    <t>CLASS#14 - Cowan</t>
  </si>
  <si>
    <t>CLASS#6 - Miller</t>
  </si>
  <si>
    <t>CLASS#11 -Jewett</t>
  </si>
  <si>
    <t>February  2023</t>
  </si>
  <si>
    <t>DOCUMENTS &amp; PSTAR EXAM</t>
  </si>
  <si>
    <t>MET 1: BASIC THEORY</t>
  </si>
  <si>
    <t>March  2023</t>
  </si>
  <si>
    <t>April  2023</t>
  </si>
  <si>
    <t>CLASS#10 - Bonus</t>
  </si>
  <si>
    <t>CLASS#2 -Iskidogan</t>
  </si>
  <si>
    <t>CLASS#3 - Isikdogan</t>
  </si>
  <si>
    <t>CLASS#9 - Bonus</t>
  </si>
  <si>
    <t>PPL GROUND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</si>
</sst>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7" fillId="23" borderId="7" applyNumberForma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19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11" xfId="0" applyFont="1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 wrapText="1"/>
    </xf>
    <xf numFmtId="0" fontId="26" fillId="0" borderId="0" xfId="0" applyFont="1"/>
    <xf numFmtId="0" fontId="25" fillId="0" borderId="11" xfId="0" applyFont="1" applyBorder="1"/>
    <xf numFmtId="0" fontId="22" fillId="0" borderId="11" xfId="0" applyFont="1" applyBorder="1" applyAlignment="1">
      <alignment horizontal="left"/>
    </xf>
    <xf numFmtId="0" fontId="27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0" fontId="28" fillId="0" borderId="11" xfId="0" applyFont="1" applyBorder="1"/>
    <xf numFmtId="0" fontId="22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8" fillId="0" borderId="12" xfId="0" applyFont="1" applyBorder="1"/>
    <xf numFmtId="0" fontId="22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 vertical="center"/>
    </xf>
    <xf numFmtId="0" fontId="22" fillId="0" borderId="11" xfId="0" applyFont="1" applyBorder="1"/>
    <xf numFmtId="0" fontId="22" fillId="0" borderId="0" xfId="0" applyFont="1" applyAlignment="1">
      <alignment horizontal="left"/>
    </xf>
    <xf numFmtId="0" fontId="22" fillId="0" borderId="12" xfId="0" applyFont="1" applyBorder="1"/>
    <xf numFmtId="0" fontId="22" fillId="0" borderId="12" xfId="0" applyFont="1" applyBorder="1" applyAlignment="1">
      <alignment horizontal="left" vertical="center"/>
    </xf>
    <xf numFmtId="0" fontId="22" fillId="0" borderId="0" xfId="0" applyFont="1"/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/>
    <xf numFmtId="0" fontId="3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9" fillId="0" borderId="26" xfId="0" applyFont="1" applyBorder="1"/>
    <xf numFmtId="0" fontId="19" fillId="0" borderId="27" xfId="0" applyFont="1" applyBorder="1"/>
    <xf numFmtId="0" fontId="27" fillId="0" borderId="28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5" fillId="20" borderId="29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5" fillId="0" borderId="32" xfId="0" applyFont="1" applyBorder="1"/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 applyAlignment="1">
      <alignment horizontal="left"/>
    </xf>
    <xf numFmtId="0" fontId="22" fillId="0" borderId="34" xfId="0" applyFont="1" applyBorder="1" applyAlignment="1">
      <alignment horizontal="left" vertical="center"/>
    </xf>
    <xf numFmtId="49" fontId="23" fillId="24" borderId="17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3" fillId="24" borderId="21" xfId="0" applyNumberFormat="1" applyFont="1" applyFill="1" applyBorder="1" applyAlignment="1">
      <alignment horizontal="center"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57149</xdr:rowOff>
    </xdr:from>
    <xdr:to>
      <xdr:col>2</xdr:col>
      <xdr:colOff>50765</xdr:colOff>
      <xdr:row>4</xdr:row>
      <xdr:rowOff>164195</xdr:rowOff>
    </xdr:to>
    <xdr:pic>
      <xdr:nvPicPr>
        <xdr:cNvPr id="1204" name="Picture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7149"/>
          <a:ext cx="1088989" cy="869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21350</xdr:colOff>
      <xdr:row>51</xdr:row>
      <xdr:rowOff>81783</xdr:rowOff>
    </xdr:from>
    <xdr:to>
      <xdr:col>2</xdr:col>
      <xdr:colOff>6753</xdr:colOff>
      <xdr:row>55</xdr:row>
      <xdr:rowOff>188829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50" y="9816990"/>
          <a:ext cx="1088989" cy="869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144517</xdr:colOff>
      <xdr:row>79</xdr:row>
      <xdr:rowOff>171981</xdr:rowOff>
    </xdr:from>
    <xdr:to>
      <xdr:col>2</xdr:col>
      <xdr:colOff>3796</xdr:colOff>
      <xdr:row>83</xdr:row>
      <xdr:rowOff>179305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2484C24-78F7-4A66-99B3-DDA8F1D0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17" y="15050688"/>
          <a:ext cx="962865" cy="769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144517</xdr:colOff>
      <xdr:row>5</xdr:row>
      <xdr:rowOff>171981</xdr:rowOff>
    </xdr:from>
    <xdr:to>
      <xdr:col>2</xdr:col>
      <xdr:colOff>3796</xdr:colOff>
      <xdr:row>9</xdr:row>
      <xdr:rowOff>179305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C4D10D-65A9-4AE6-A264-7AF89C5D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17" y="15240531"/>
          <a:ext cx="964179" cy="769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1642</xdr:colOff>
      <xdr:row>0</xdr:row>
      <xdr:rowOff>0</xdr:rowOff>
    </xdr:from>
    <xdr:to>
      <xdr:col>1</xdr:col>
      <xdr:colOff>464171</xdr:colOff>
      <xdr:row>4</xdr:row>
      <xdr:rowOff>7324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941634-5DA4-4D9C-8448-53A9077B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" y="0"/>
          <a:ext cx="1065779" cy="84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1642</xdr:colOff>
      <xdr:row>0</xdr:row>
      <xdr:rowOff>0</xdr:rowOff>
    </xdr:from>
    <xdr:to>
      <xdr:col>1</xdr:col>
      <xdr:colOff>464171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872823-2096-47BF-B936-E38404B0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" y="0"/>
          <a:ext cx="1072129" cy="855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1642</xdr:colOff>
      <xdr:row>1</xdr:row>
      <xdr:rowOff>0</xdr:rowOff>
    </xdr:from>
    <xdr:to>
      <xdr:col>1</xdr:col>
      <xdr:colOff>464171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D00C5E-E756-469C-8880-82D358D7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" y="0"/>
          <a:ext cx="1072129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topLeftCell="A79" zoomScale="145" zoomScaleNormal="145" zoomScaleSheetLayoutView="145" workbookViewId="0">
      <selection activeCell="A78" sqref="A1:XFD78"/>
    </sheetView>
  </sheetViews>
  <sheetFormatPr defaultColWidth="10.7109375" defaultRowHeight="15" x14ac:dyDescent="0.25"/>
  <cols>
    <col min="1" max="2" width="8.28515625" style="1" customWidth="1"/>
    <col min="3" max="5" width="19.42578125" style="1" customWidth="1"/>
    <col min="6" max="6" width="8.28515625" style="1" customWidth="1"/>
    <col min="7" max="7" width="19.42578125" style="1" customWidth="1"/>
    <col min="8" max="8" width="10.7109375" style="1"/>
    <col min="9" max="9" width="22.85546875" style="2" customWidth="1"/>
    <col min="10" max="10" width="22.85546875" style="1" customWidth="1"/>
    <col min="11" max="11" width="19.42578125" style="1" customWidth="1"/>
    <col min="12" max="16384" width="10.7109375" style="1"/>
  </cols>
  <sheetData>
    <row r="1" spans="1:14" ht="15" hidden="1" customHeight="1" x14ac:dyDescent="0.25">
      <c r="A1" s="64" t="s">
        <v>48</v>
      </c>
      <c r="B1" s="64"/>
      <c r="C1" s="64"/>
      <c r="D1" s="64"/>
      <c r="E1" s="64"/>
      <c r="F1" s="64"/>
      <c r="G1" s="64"/>
    </row>
    <row r="2" spans="1:14" ht="15" hidden="1" customHeight="1" x14ac:dyDescent="0.25">
      <c r="A2" s="64"/>
      <c r="B2" s="64"/>
      <c r="C2" s="64"/>
      <c r="D2" s="64"/>
      <c r="E2" s="64"/>
      <c r="F2" s="64"/>
      <c r="G2" s="64"/>
      <c r="I2" s="3" t="s">
        <v>33</v>
      </c>
      <c r="J2" s="4" t="s">
        <v>34</v>
      </c>
    </row>
    <row r="3" spans="1:14" ht="15" hidden="1" customHeight="1" x14ac:dyDescent="0.25">
      <c r="A3" s="64"/>
      <c r="B3" s="64"/>
      <c r="C3" s="64"/>
      <c r="D3" s="64"/>
      <c r="E3" s="64"/>
      <c r="F3" s="64"/>
      <c r="G3" s="64"/>
    </row>
    <row r="4" spans="1:14" ht="15" hidden="1" customHeight="1" x14ac:dyDescent="0.3">
      <c r="A4" s="64"/>
      <c r="B4" s="64"/>
      <c r="C4" s="64"/>
      <c r="D4" s="64"/>
      <c r="E4" s="64"/>
      <c r="F4" s="64"/>
      <c r="G4" s="64"/>
      <c r="H4" s="5"/>
      <c r="I4" s="35"/>
      <c r="J4" s="36"/>
      <c r="K4" s="5"/>
      <c r="M4" s="5"/>
      <c r="N4" s="5"/>
    </row>
    <row r="5" spans="1:14" ht="15" hidden="1" customHeight="1" thickBot="1" x14ac:dyDescent="0.35">
      <c r="A5" s="64"/>
      <c r="B5" s="64"/>
      <c r="C5" s="64"/>
      <c r="D5" s="64"/>
      <c r="E5" s="64"/>
      <c r="F5" s="64"/>
      <c r="G5" s="64"/>
      <c r="I5" s="6" t="s">
        <v>45</v>
      </c>
      <c r="J5" s="6" t="s">
        <v>42</v>
      </c>
      <c r="M5" s="5"/>
    </row>
    <row r="6" spans="1:14" ht="15" hidden="1" customHeight="1" thickBot="1" x14ac:dyDescent="0.3">
      <c r="A6" s="57" t="s">
        <v>51</v>
      </c>
      <c r="B6" s="58"/>
      <c r="C6" s="58"/>
      <c r="D6" s="58"/>
      <c r="E6" s="58"/>
      <c r="F6" s="58"/>
      <c r="G6" s="59"/>
      <c r="I6" s="60" t="s">
        <v>16</v>
      </c>
      <c r="J6" s="61" t="str">
        <f>Session_1</f>
        <v>INTRO AND SMS</v>
      </c>
    </row>
    <row r="7" spans="1:14" ht="15" hidden="1" customHeight="1" thickBot="1" x14ac:dyDescent="0.3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/>
      <c r="I7" s="60"/>
      <c r="J7" s="60"/>
      <c r="K7" s="8"/>
      <c r="L7" s="8"/>
    </row>
    <row r="8" spans="1:14" ht="15" hidden="1" customHeight="1" x14ac:dyDescent="0.25">
      <c r="A8" s="9" t="s">
        <v>7</v>
      </c>
      <c r="B8" s="11"/>
      <c r="C8" s="11"/>
      <c r="D8" s="11"/>
      <c r="E8" s="11"/>
      <c r="F8" s="11"/>
      <c r="G8" s="11">
        <v>1</v>
      </c>
      <c r="H8" s="8"/>
      <c r="I8" s="12"/>
      <c r="J8" s="13"/>
      <c r="K8" s="8"/>
      <c r="L8" s="8"/>
    </row>
    <row r="9" spans="1:14" ht="15" hidden="1" customHeight="1" x14ac:dyDescent="0.25">
      <c r="A9" s="14" t="s">
        <v>8</v>
      </c>
      <c r="B9" s="10"/>
      <c r="C9" s="6"/>
      <c r="D9" s="6"/>
      <c r="E9" s="6"/>
      <c r="F9" s="15"/>
      <c r="G9" s="6" t="str">
        <f>Class_5</f>
        <v>CLASS#5 -Aucoin</v>
      </c>
      <c r="H9" s="8"/>
      <c r="I9" s="6" t="s">
        <v>69</v>
      </c>
      <c r="J9" s="6" t="s">
        <v>18</v>
      </c>
      <c r="K9" s="8"/>
      <c r="L9" s="8"/>
    </row>
    <row r="10" spans="1:14" ht="15" hidden="1" customHeight="1" x14ac:dyDescent="0.25">
      <c r="A10" s="9" t="s">
        <v>9</v>
      </c>
      <c r="B10" s="10"/>
      <c r="C10" s="61"/>
      <c r="D10" s="61"/>
      <c r="E10" s="60"/>
      <c r="F10" s="27"/>
      <c r="G10" s="61" t="str">
        <f>session_5</f>
        <v>AIRFRAMES, ENGINES &amp; SYSTEMS</v>
      </c>
      <c r="H10" s="8"/>
      <c r="I10" s="60" t="s">
        <v>17</v>
      </c>
      <c r="J10" s="60" t="str">
        <f>session_2</f>
        <v>AERODYNAMICS AND THEORY OF FLIGHT</v>
      </c>
      <c r="K10" s="8"/>
      <c r="L10" s="8"/>
    </row>
    <row r="11" spans="1:14" ht="15" hidden="1" customHeight="1" x14ac:dyDescent="0.25">
      <c r="A11" s="17" t="s">
        <v>11</v>
      </c>
      <c r="B11" s="18"/>
      <c r="C11" s="60"/>
      <c r="D11" s="60"/>
      <c r="E11" s="60"/>
      <c r="F11" s="28"/>
      <c r="G11" s="60"/>
      <c r="H11" s="8"/>
      <c r="I11" s="60"/>
      <c r="J11" s="60"/>
      <c r="K11" s="8"/>
      <c r="L11" s="8"/>
    </row>
    <row r="12" spans="1:14" ht="15" hidden="1" customHeight="1" x14ac:dyDescent="0.25">
      <c r="A12" s="12">
        <f>G8+1</f>
        <v>2</v>
      </c>
      <c r="B12" s="12">
        <f t="shared" ref="B12" si="0">A12+1</f>
        <v>3</v>
      </c>
      <c r="C12" s="12">
        <f t="shared" ref="C12" si="1">B12+1</f>
        <v>4</v>
      </c>
      <c r="D12" s="12">
        <f t="shared" ref="D12" si="2">C12+1</f>
        <v>5</v>
      </c>
      <c r="E12" s="12">
        <f>D12+1</f>
        <v>6</v>
      </c>
      <c r="F12" s="12">
        <f t="shared" ref="F12" si="3">E12+1</f>
        <v>7</v>
      </c>
      <c r="G12" s="12">
        <f t="shared" ref="G12" si="4">F12+1</f>
        <v>8</v>
      </c>
      <c r="H12" s="8"/>
      <c r="I12" s="12"/>
      <c r="J12" s="13"/>
      <c r="K12" s="8"/>
      <c r="L12" s="8"/>
    </row>
    <row r="13" spans="1:14" ht="15" hidden="1" customHeight="1" x14ac:dyDescent="0.25">
      <c r="A13" s="20"/>
      <c r="B13" s="21"/>
      <c r="C13" s="6" t="str">
        <f>Class_1</f>
        <v>CLASS#1 - Cowan</v>
      </c>
      <c r="D13" s="6" t="str">
        <f>class_14</f>
        <v>CLASS#14 - Cowan</v>
      </c>
      <c r="E13" s="6" t="str">
        <f>class_10</f>
        <v>CLASS#10 - Bonus</v>
      </c>
      <c r="F13" s="15"/>
      <c r="G13" s="6" t="str">
        <f>class_6</f>
        <v>CLASS#6 - Miller</v>
      </c>
      <c r="H13" s="8"/>
      <c r="I13" s="6" t="s">
        <v>70</v>
      </c>
      <c r="J13" s="6" t="s">
        <v>19</v>
      </c>
      <c r="K13" s="8"/>
      <c r="L13" s="8"/>
    </row>
    <row r="14" spans="1:14" ht="15" hidden="1" customHeight="1" x14ac:dyDescent="0.25">
      <c r="A14" s="20"/>
      <c r="B14" s="10"/>
      <c r="C14" s="60" t="str">
        <f>Session_1</f>
        <v>INTRO AND SMS</v>
      </c>
      <c r="D14" s="60" t="s">
        <v>39</v>
      </c>
      <c r="E14" s="61" t="str">
        <f>session_10</f>
        <v>MET 3:  WEATHER INTERPRETATION</v>
      </c>
      <c r="F14" s="27"/>
      <c r="G14" s="61" t="str">
        <f>session_6</f>
        <v>AIRCRAFT PERFORMANCE</v>
      </c>
      <c r="H14" s="8"/>
      <c r="I14" s="60" t="s">
        <v>12</v>
      </c>
      <c r="J14" s="60" t="str">
        <f>session_3</f>
        <v>FLIGHT INSTRUMENTS</v>
      </c>
      <c r="K14" s="8"/>
      <c r="L14" s="8"/>
    </row>
    <row r="15" spans="1:14" ht="15" hidden="1" customHeight="1" x14ac:dyDescent="0.25">
      <c r="A15" s="22"/>
      <c r="B15" s="18"/>
      <c r="C15" s="60"/>
      <c r="D15" s="60"/>
      <c r="E15" s="60"/>
      <c r="F15" s="28"/>
      <c r="G15" s="60"/>
      <c r="H15" s="8"/>
      <c r="I15" s="60"/>
      <c r="J15" s="60"/>
      <c r="K15" s="8"/>
      <c r="L15" s="8"/>
    </row>
    <row r="16" spans="1:14" ht="15" hidden="1" customHeight="1" x14ac:dyDescent="0.25">
      <c r="A16" s="12">
        <f>G12+1</f>
        <v>9</v>
      </c>
      <c r="B16" s="12">
        <f t="shared" ref="B16" si="5">A16+1</f>
        <v>10</v>
      </c>
      <c r="C16" s="12">
        <f t="shared" ref="C16" si="6">B16+1</f>
        <v>11</v>
      </c>
      <c r="D16" s="12">
        <f>C16+1</f>
        <v>12</v>
      </c>
      <c r="E16" s="12">
        <f t="shared" ref="E16" si="7">D16+1</f>
        <v>13</v>
      </c>
      <c r="F16" s="12">
        <f t="shared" ref="F16" si="8">E16+1</f>
        <v>14</v>
      </c>
      <c r="G16" s="12">
        <f t="shared" ref="G16" si="9">F16+1</f>
        <v>15</v>
      </c>
      <c r="H16" s="8"/>
      <c r="I16" s="12"/>
      <c r="J16" s="13"/>
      <c r="K16" s="8"/>
      <c r="L16" s="8"/>
    </row>
    <row r="17" spans="1:12" ht="15" hidden="1" customHeight="1" x14ac:dyDescent="0.25">
      <c r="A17" s="20"/>
      <c r="B17" s="21"/>
      <c r="C17" s="6" t="str">
        <f>Class_2</f>
        <v>CLASS#2 -Iskidogan</v>
      </c>
      <c r="D17" s="6" t="str">
        <f>class_15</f>
        <v>CLASS#15 - Miller</v>
      </c>
      <c r="E17" s="6" t="str">
        <f>class_11</f>
        <v>CLASS#11 -Jewett</v>
      </c>
      <c r="F17" s="15"/>
      <c r="G17" s="6" t="str">
        <f>class_7</f>
        <v>CLASS#7 - Cowan</v>
      </c>
      <c r="H17" s="8"/>
      <c r="I17" s="6" t="s">
        <v>56</v>
      </c>
      <c r="J17" s="6" t="s">
        <v>20</v>
      </c>
      <c r="K17" s="8"/>
      <c r="L17" s="8"/>
    </row>
    <row r="18" spans="1:12" ht="15" hidden="1" customHeight="1" x14ac:dyDescent="0.25">
      <c r="A18" s="20"/>
      <c r="B18" s="10"/>
      <c r="C18" s="60" t="str">
        <f>session_2</f>
        <v>AERODYNAMICS AND THEORY OF FLIGHT</v>
      </c>
      <c r="D18" s="61" t="s">
        <v>10</v>
      </c>
      <c r="E18" s="60" t="str">
        <f>session_11</f>
        <v>FLIGHT COMPUTERS</v>
      </c>
      <c r="F18" s="27"/>
      <c r="G18" s="60" t="str">
        <f>session_7</f>
        <v>Documents. &amp; PSTAR EXAM</v>
      </c>
      <c r="H18" s="8"/>
      <c r="I18" s="60" t="s">
        <v>14</v>
      </c>
      <c r="J18" s="60" t="str">
        <f>session_4</f>
        <v>CARS &amp; FLIGHT OPERATIONS</v>
      </c>
      <c r="K18" s="8"/>
      <c r="L18" s="8"/>
    </row>
    <row r="19" spans="1:12" ht="15" hidden="1" customHeight="1" x14ac:dyDescent="0.25">
      <c r="A19" s="22"/>
      <c r="B19" s="18"/>
      <c r="C19" s="60"/>
      <c r="D19" s="60"/>
      <c r="E19" s="60"/>
      <c r="F19" s="28"/>
      <c r="G19" s="60"/>
      <c r="H19" s="8"/>
      <c r="I19" s="60"/>
      <c r="J19" s="60"/>
      <c r="K19" s="8"/>
      <c r="L19" s="8"/>
    </row>
    <row r="20" spans="1:12" ht="15" hidden="1" customHeight="1" x14ac:dyDescent="0.25">
      <c r="A20" s="12">
        <f>G16+1</f>
        <v>16</v>
      </c>
      <c r="B20" s="12">
        <f t="shared" ref="B20" si="10">A20+1</f>
        <v>17</v>
      </c>
      <c r="C20" s="12">
        <f>B20+1</f>
        <v>18</v>
      </c>
      <c r="D20" s="12">
        <f t="shared" ref="D20" si="11">C20+1</f>
        <v>19</v>
      </c>
      <c r="E20" s="12">
        <f t="shared" ref="E20" si="12">D20+1</f>
        <v>20</v>
      </c>
      <c r="F20" s="12">
        <f t="shared" ref="F20" si="13">E20+1</f>
        <v>21</v>
      </c>
      <c r="G20" s="12">
        <f t="shared" ref="G20" si="14">F20+1</f>
        <v>22</v>
      </c>
      <c r="H20" s="8"/>
      <c r="I20" s="12"/>
      <c r="J20" s="13"/>
      <c r="K20" s="8"/>
    </row>
    <row r="21" spans="1:12" ht="15" hidden="1" customHeight="1" x14ac:dyDescent="0.25">
      <c r="A21" s="20"/>
      <c r="B21" s="21"/>
      <c r="C21" s="6" t="str">
        <f>class_3</f>
        <v>CLASS#3 - Isikdogan</v>
      </c>
      <c r="D21" s="6" t="str">
        <f xml:space="preserve"> class_16</f>
        <v>CLASS#16 - Isikdogan</v>
      </c>
      <c r="E21" s="6" t="str">
        <f>class_12</f>
        <v>CLASS#12 - Cowan</v>
      </c>
      <c r="F21" s="6"/>
      <c r="G21" s="6" t="str">
        <f>class_8</f>
        <v>CLASS#8 -Cummings</v>
      </c>
      <c r="H21" s="8"/>
      <c r="I21" s="6" t="s">
        <v>58</v>
      </c>
      <c r="J21" s="6" t="s">
        <v>21</v>
      </c>
      <c r="K21" s="8"/>
    </row>
    <row r="22" spans="1:12" ht="15" hidden="1" customHeight="1" x14ac:dyDescent="0.25">
      <c r="A22" s="20"/>
      <c r="B22" s="10"/>
      <c r="C22" s="60" t="str">
        <f>session_3</f>
        <v>FLIGHT INSTRUMENTS</v>
      </c>
      <c r="D22" s="61" t="s">
        <v>35</v>
      </c>
      <c r="E22" s="61" t="str">
        <f>session_12</f>
        <v>NAV 1:  BASIC NAV</v>
      </c>
      <c r="F22" s="16"/>
      <c r="G22" s="60" t="str">
        <f>session_8</f>
        <v>MET 1:   BASIC THEORY</v>
      </c>
      <c r="H22" s="8"/>
      <c r="I22" s="61" t="s">
        <v>15</v>
      </c>
      <c r="J22" s="61" t="str">
        <f>session_5</f>
        <v>AIRFRAMES, ENGINES &amp; SYSTEMS</v>
      </c>
      <c r="K22" s="8"/>
    </row>
    <row r="23" spans="1:12" ht="15" hidden="1" customHeight="1" x14ac:dyDescent="0.25">
      <c r="A23" s="22"/>
      <c r="B23" s="18"/>
      <c r="C23" s="60"/>
      <c r="D23" s="60"/>
      <c r="E23" s="60"/>
      <c r="F23" s="19"/>
      <c r="G23" s="60"/>
      <c r="H23" s="8"/>
      <c r="I23" s="60"/>
      <c r="J23" s="60"/>
      <c r="K23" s="8"/>
    </row>
    <row r="24" spans="1:12" ht="15" hidden="1" customHeight="1" x14ac:dyDescent="0.25">
      <c r="A24" s="12">
        <f>G20+1</f>
        <v>23</v>
      </c>
      <c r="B24" s="12">
        <f t="shared" ref="B24" si="15">A24+1</f>
        <v>24</v>
      </c>
      <c r="C24" s="12">
        <v>25</v>
      </c>
      <c r="D24" s="12">
        <v>26</v>
      </c>
      <c r="E24" s="12">
        <v>27</v>
      </c>
      <c r="F24" s="12">
        <v>28</v>
      </c>
      <c r="G24" s="12">
        <v>29</v>
      </c>
      <c r="H24" s="8"/>
      <c r="I24" s="12"/>
      <c r="J24" s="13"/>
      <c r="K24" s="8"/>
    </row>
    <row r="25" spans="1:12" ht="15" hidden="1" customHeight="1" x14ac:dyDescent="0.25">
      <c r="A25" s="9"/>
      <c r="B25" s="21"/>
      <c r="C25" s="6" t="str">
        <f>class_4</f>
        <v>CLASS#4 - Isikdogan</v>
      </c>
      <c r="D25" s="6"/>
      <c r="E25" s="6" t="str">
        <f>class_13</f>
        <v>CLASS#13 - Cowan</v>
      </c>
      <c r="F25" s="6"/>
      <c r="G25" s="6" t="str">
        <f>class_9</f>
        <v>CLASS#9 - Bonus</v>
      </c>
      <c r="H25" s="8"/>
      <c r="I25" s="6" t="s">
        <v>61</v>
      </c>
      <c r="J25" s="6" t="s">
        <v>22</v>
      </c>
      <c r="K25" s="8"/>
    </row>
    <row r="26" spans="1:12" ht="15" hidden="1" customHeight="1" x14ac:dyDescent="0.25">
      <c r="A26" s="20"/>
      <c r="B26" s="10"/>
      <c r="C26" s="61" t="str">
        <f>session_4</f>
        <v>CARS &amp; FLIGHT OPERATIONS</v>
      </c>
      <c r="D26" s="61"/>
      <c r="E26" s="61" t="str">
        <f>session_13</f>
        <v>NAV 2:  INTRO TO FLIGHT PLANNING</v>
      </c>
      <c r="F26" s="15"/>
      <c r="G26" s="61" t="str">
        <f>session_9</f>
        <v>MET 2:  AIR MASSES, FRONTS &amp; HAZARDS</v>
      </c>
      <c r="H26" s="8"/>
      <c r="I26" s="61" t="s">
        <v>13</v>
      </c>
      <c r="J26" s="61" t="str">
        <f>session_6</f>
        <v>AIRCRAFT PERFORMANCE</v>
      </c>
      <c r="K26" s="8"/>
    </row>
    <row r="27" spans="1:12" ht="15" hidden="1" customHeight="1" x14ac:dyDescent="0.25">
      <c r="A27" s="22"/>
      <c r="B27" s="18"/>
      <c r="C27" s="60"/>
      <c r="D27" s="60"/>
      <c r="E27" s="60"/>
      <c r="F27" s="23"/>
      <c r="G27" s="60"/>
      <c r="H27" s="8"/>
      <c r="I27" s="60"/>
      <c r="J27" s="60"/>
      <c r="K27" s="8"/>
    </row>
    <row r="28" spans="1:12" ht="15" hidden="1" customHeight="1" x14ac:dyDescent="0.25">
      <c r="A28" s="24"/>
      <c r="B28" s="21"/>
      <c r="C28" s="25"/>
      <c r="D28" s="25"/>
      <c r="E28" s="25"/>
      <c r="F28" s="26"/>
      <c r="G28" s="25"/>
      <c r="H28" s="8"/>
      <c r="I28" s="12"/>
      <c r="J28" s="13"/>
      <c r="K28" s="8"/>
    </row>
    <row r="29" spans="1:12" ht="15" hidden="1" customHeight="1" thickBot="1" x14ac:dyDescent="0.3">
      <c r="A29" s="24"/>
      <c r="B29" s="21"/>
      <c r="C29" s="25"/>
      <c r="D29" s="25"/>
      <c r="E29" s="25"/>
      <c r="F29" s="26"/>
      <c r="G29" s="25"/>
      <c r="H29" s="8"/>
      <c r="I29" s="6" t="s">
        <v>50</v>
      </c>
      <c r="J29" s="37" t="s">
        <v>30</v>
      </c>
      <c r="K29" s="8"/>
    </row>
    <row r="30" spans="1:12" ht="15" hidden="1" customHeight="1" thickBot="1" x14ac:dyDescent="0.3">
      <c r="A30" s="57" t="s">
        <v>52</v>
      </c>
      <c r="B30" s="58"/>
      <c r="C30" s="58"/>
      <c r="D30" s="58"/>
      <c r="E30" s="58"/>
      <c r="F30" s="58"/>
      <c r="G30" s="59"/>
      <c r="H30" s="8"/>
      <c r="I30" s="61" t="s">
        <v>55</v>
      </c>
      <c r="J30" s="61" t="str">
        <f>session_7</f>
        <v>Documents. &amp; PSTAR EXAM</v>
      </c>
      <c r="K30" s="8"/>
    </row>
    <row r="31" spans="1:12" ht="15" hidden="1" customHeight="1" thickBot="1" x14ac:dyDescent="0.3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8"/>
      <c r="I31" s="60"/>
      <c r="J31" s="60"/>
      <c r="K31" s="8"/>
    </row>
    <row r="32" spans="1:12" ht="15" hidden="1" customHeight="1" x14ac:dyDescent="0.25">
      <c r="A32" s="9" t="s">
        <v>7</v>
      </c>
      <c r="B32" s="11"/>
      <c r="C32" s="11">
        <v>1</v>
      </c>
      <c r="D32" s="11">
        <v>2</v>
      </c>
      <c r="E32" s="11">
        <v>3</v>
      </c>
      <c r="F32" s="11">
        <v>4</v>
      </c>
      <c r="G32" s="11">
        <v>5</v>
      </c>
      <c r="H32" s="8"/>
      <c r="I32" s="12"/>
      <c r="J32" s="13"/>
      <c r="K32" s="8"/>
    </row>
    <row r="33" spans="1:11" ht="15" hidden="1" customHeight="1" x14ac:dyDescent="0.25">
      <c r="A33" s="14" t="s">
        <v>8</v>
      </c>
      <c r="B33" s="10"/>
      <c r="C33" s="6" t="str">
        <f>Class_5</f>
        <v>CLASS#5 -Aucoin</v>
      </c>
      <c r="D33" s="6" t="str">
        <f>Class_1</f>
        <v>CLASS#1 - Cowan</v>
      </c>
      <c r="E33" s="6" t="str">
        <f>class_14</f>
        <v>CLASS#14 - Cowan</v>
      </c>
      <c r="F33" s="15"/>
      <c r="G33" s="6" t="str">
        <f>class_10</f>
        <v>CLASS#10 - Bonus</v>
      </c>
      <c r="H33" s="8"/>
      <c r="I33" s="6" t="s">
        <v>59</v>
      </c>
      <c r="J33" s="6" t="s">
        <v>23</v>
      </c>
      <c r="K33" s="8"/>
    </row>
    <row r="34" spans="1:11" ht="15" hidden="1" customHeight="1" x14ac:dyDescent="0.25">
      <c r="A34" s="9" t="s">
        <v>9</v>
      </c>
      <c r="B34" s="10"/>
      <c r="C34" s="60" t="str">
        <f>session_5</f>
        <v>AIRFRAMES, ENGINES &amp; SYSTEMS</v>
      </c>
      <c r="D34" s="60" t="str">
        <f>Session_1</f>
        <v>INTRO AND SMS</v>
      </c>
      <c r="E34" s="60" t="str">
        <f>session_14</f>
        <v>NAV 3 :  FLIGHT PLANNING</v>
      </c>
      <c r="F34" s="27"/>
      <c r="G34" s="60" t="str">
        <f>session_10</f>
        <v>MET 3:  WEATHER INTERPRETATION</v>
      </c>
      <c r="H34" s="8"/>
      <c r="I34" s="61" t="s">
        <v>38</v>
      </c>
      <c r="J34" s="61" t="str">
        <f>session_8</f>
        <v>MET 1:   BASIC THEORY</v>
      </c>
      <c r="K34" s="8"/>
    </row>
    <row r="35" spans="1:11" ht="15" hidden="1" customHeight="1" x14ac:dyDescent="0.25">
      <c r="A35" s="17" t="s">
        <v>11</v>
      </c>
      <c r="B35" s="18"/>
      <c r="C35" s="60"/>
      <c r="D35" s="60"/>
      <c r="E35" s="60"/>
      <c r="F35" s="28"/>
      <c r="G35" s="60"/>
      <c r="H35" s="8"/>
      <c r="I35" s="60"/>
      <c r="J35" s="60"/>
      <c r="K35" s="8"/>
    </row>
    <row r="36" spans="1:11" ht="15" hidden="1" customHeight="1" x14ac:dyDescent="0.25">
      <c r="A36" s="12">
        <v>6</v>
      </c>
      <c r="B36" s="12">
        <f t="shared" ref="B36" si="16">A36+1</f>
        <v>7</v>
      </c>
      <c r="C36" s="12">
        <f t="shared" ref="C36" si="17">B36+1</f>
        <v>8</v>
      </c>
      <c r="D36" s="12">
        <f t="shared" ref="D36" si="18">C36+1</f>
        <v>9</v>
      </c>
      <c r="E36" s="12">
        <f>D36+1</f>
        <v>10</v>
      </c>
      <c r="F36" s="12">
        <f t="shared" ref="F36" si="19">E36+1</f>
        <v>11</v>
      </c>
      <c r="G36" s="12">
        <f t="shared" ref="G36" si="20">F36+1</f>
        <v>12</v>
      </c>
      <c r="H36" s="8"/>
      <c r="I36" s="12"/>
      <c r="J36" s="12"/>
      <c r="K36" s="8"/>
    </row>
    <row r="37" spans="1:11" ht="15" hidden="1" customHeight="1" x14ac:dyDescent="0.25">
      <c r="A37" s="20"/>
      <c r="B37" s="21"/>
      <c r="C37" s="6" t="str">
        <f>class_6</f>
        <v>CLASS#6 - Miller</v>
      </c>
      <c r="D37" s="6" t="str">
        <f>Class_2</f>
        <v>CLASS#2 -Iskidogan</v>
      </c>
      <c r="E37" s="6" t="str">
        <f>class_15</f>
        <v>CLASS#15 - Miller</v>
      </c>
      <c r="F37" s="15"/>
      <c r="G37" s="6" t="str">
        <f>class_11</f>
        <v>CLASS#11 -Jewett</v>
      </c>
      <c r="H37" s="8"/>
      <c r="I37" s="6" t="s">
        <v>71</v>
      </c>
      <c r="J37" s="6" t="s">
        <v>24</v>
      </c>
      <c r="K37" s="8"/>
    </row>
    <row r="38" spans="1:11" ht="15" hidden="1" customHeight="1" x14ac:dyDescent="0.25">
      <c r="A38" s="20"/>
      <c r="B38" s="10"/>
      <c r="C38" s="61" t="str">
        <f>session_6</f>
        <v>AIRCRAFT PERFORMANCE</v>
      </c>
      <c r="D38" s="61" t="str">
        <f>session_2</f>
        <v>AERODYNAMICS AND THEORY OF FLIGHT</v>
      </c>
      <c r="E38" s="61" t="str">
        <f>session_15</f>
        <v>RADIO &amp; ELECTRONIC THEORY</v>
      </c>
      <c r="F38" s="27"/>
      <c r="G38" s="61" t="str">
        <f>session_11</f>
        <v>FLIGHT COMPUTERS</v>
      </c>
      <c r="H38" s="8"/>
      <c r="I38" s="60" t="s">
        <v>37</v>
      </c>
      <c r="J38" s="60" t="str">
        <f>session_9</f>
        <v>MET 2:  AIR MASSES, FRONTS &amp; HAZARDS</v>
      </c>
      <c r="K38" s="8"/>
    </row>
    <row r="39" spans="1:11" ht="15" hidden="1" customHeight="1" x14ac:dyDescent="0.25">
      <c r="A39" s="22"/>
      <c r="B39" s="18"/>
      <c r="C39" s="60"/>
      <c r="D39" s="60"/>
      <c r="E39" s="60"/>
      <c r="F39" s="28"/>
      <c r="G39" s="60"/>
      <c r="H39" s="8"/>
      <c r="I39" s="60"/>
      <c r="J39" s="60"/>
      <c r="K39" s="8"/>
    </row>
    <row r="40" spans="1:11" ht="15" hidden="1" customHeight="1" x14ac:dyDescent="0.25">
      <c r="A40" s="12">
        <f>G36+1</f>
        <v>13</v>
      </c>
      <c r="B40" s="12">
        <f t="shared" ref="B40" si="21">A40+1</f>
        <v>14</v>
      </c>
      <c r="C40" s="12">
        <f t="shared" ref="C40" si="22">B40+1</f>
        <v>15</v>
      </c>
      <c r="D40" s="12">
        <f>C40+1</f>
        <v>16</v>
      </c>
      <c r="E40" s="12">
        <f t="shared" ref="E40" si="23">D40+1</f>
        <v>17</v>
      </c>
      <c r="F40" s="12">
        <f t="shared" ref="F40" si="24">E40+1</f>
        <v>18</v>
      </c>
      <c r="G40" s="12">
        <f t="shared" ref="G40" si="25">F40+1</f>
        <v>19</v>
      </c>
      <c r="H40" s="8"/>
      <c r="I40" s="12"/>
      <c r="J40" s="12"/>
      <c r="K40" s="8"/>
    </row>
    <row r="41" spans="1:11" ht="15" hidden="1" customHeight="1" x14ac:dyDescent="0.25">
      <c r="A41" s="20"/>
      <c r="B41" s="21"/>
      <c r="C41" s="6" t="str">
        <f>class_7</f>
        <v>CLASS#7 - Cowan</v>
      </c>
      <c r="D41" s="6" t="str">
        <f>class_3</f>
        <v>CLASS#3 - Isikdogan</v>
      </c>
      <c r="E41" s="6" t="str">
        <f>class_16</f>
        <v>CLASS#16 - Isikdogan</v>
      </c>
      <c r="F41" s="15"/>
      <c r="G41" s="6" t="str">
        <f>class_12</f>
        <v>CLASS#12 - Cowan</v>
      </c>
      <c r="H41" s="8"/>
      <c r="I41" s="6" t="s">
        <v>68</v>
      </c>
      <c r="J41" s="6" t="s">
        <v>25</v>
      </c>
      <c r="K41" s="8"/>
    </row>
    <row r="42" spans="1:11" ht="15" hidden="1" customHeight="1" x14ac:dyDescent="0.25">
      <c r="A42" s="20"/>
      <c r="B42" s="10"/>
      <c r="C42" s="61" t="str">
        <f>session_7</f>
        <v>Documents. &amp; PSTAR EXAM</v>
      </c>
      <c r="D42" s="61" t="str">
        <f>session_3</f>
        <v>FLIGHT INSTRUMENTS</v>
      </c>
      <c r="E42" s="60" t="str">
        <f>session_16</f>
        <v>PHYSIOLOGY &amp; PDM</v>
      </c>
      <c r="F42" s="27"/>
      <c r="G42" s="60" t="str">
        <f>session_12</f>
        <v>NAV 1:  BASIC NAV</v>
      </c>
      <c r="H42" s="8"/>
      <c r="I42" s="60" t="s">
        <v>36</v>
      </c>
      <c r="J42" s="60" t="str">
        <f>session_10</f>
        <v>MET 3:  WEATHER INTERPRETATION</v>
      </c>
      <c r="K42" s="8"/>
    </row>
    <row r="43" spans="1:11" ht="15" hidden="1" customHeight="1" x14ac:dyDescent="0.25">
      <c r="A43" s="22"/>
      <c r="B43" s="18"/>
      <c r="C43" s="60"/>
      <c r="D43" s="60"/>
      <c r="E43" s="60"/>
      <c r="F43" s="28"/>
      <c r="G43" s="60"/>
      <c r="H43" s="8"/>
      <c r="I43" s="60"/>
      <c r="J43" s="60"/>
      <c r="K43" s="8"/>
    </row>
    <row r="44" spans="1:11" ht="15" hidden="1" customHeight="1" x14ac:dyDescent="0.25">
      <c r="A44" s="12">
        <f>G40+1</f>
        <v>20</v>
      </c>
      <c r="B44" s="12">
        <f t="shared" ref="B44" si="26">A44+1</f>
        <v>21</v>
      </c>
      <c r="C44" s="12">
        <f>B44+1</f>
        <v>22</v>
      </c>
      <c r="D44" s="12">
        <f t="shared" ref="D44" si="27">C44+1</f>
        <v>23</v>
      </c>
      <c r="E44" s="12">
        <f t="shared" ref="E44" si="28">D44+1</f>
        <v>24</v>
      </c>
      <c r="F44" s="12">
        <f t="shared" ref="F44" si="29">E44+1</f>
        <v>25</v>
      </c>
      <c r="G44" s="12">
        <f t="shared" ref="G44" si="30">F44+1</f>
        <v>26</v>
      </c>
      <c r="H44" s="8"/>
      <c r="I44" s="12"/>
      <c r="J44" s="12"/>
      <c r="K44" s="8"/>
    </row>
    <row r="45" spans="1:11" ht="15" hidden="1" customHeight="1" x14ac:dyDescent="0.25">
      <c r="A45" s="20"/>
      <c r="B45" s="21"/>
      <c r="C45" s="6" t="str">
        <f>class_8</f>
        <v>CLASS#8 -Cummings</v>
      </c>
      <c r="D45" s="6" t="str">
        <f>class_4</f>
        <v>CLASS#4 - Isikdogan</v>
      </c>
      <c r="E45" s="6"/>
      <c r="F45" s="6"/>
      <c r="G45" s="6" t="str">
        <f>+class_13</f>
        <v>CLASS#13 - Cowan</v>
      </c>
      <c r="H45" s="8"/>
      <c r="I45" s="6" t="s">
        <v>62</v>
      </c>
      <c r="J45" s="6" t="s">
        <v>43</v>
      </c>
      <c r="K45" s="8"/>
    </row>
    <row r="46" spans="1:11" ht="15" hidden="1" customHeight="1" x14ac:dyDescent="0.25">
      <c r="A46" s="20"/>
      <c r="B46" s="10"/>
      <c r="C46" s="60" t="str">
        <f>session_8</f>
        <v>MET 1:   BASIC THEORY</v>
      </c>
      <c r="D46" s="60" t="str">
        <f>session_4</f>
        <v>CARS &amp; FLIGHT OPERATIONS</v>
      </c>
      <c r="E46" s="60"/>
      <c r="F46" s="16"/>
      <c r="G46" s="61" t="str">
        <f>session_13</f>
        <v>NAV 2:  INTRO TO FLIGHT PLANNING</v>
      </c>
      <c r="H46" s="8"/>
      <c r="I46" s="60" t="s">
        <v>29</v>
      </c>
      <c r="J46" s="60" t="str">
        <f>session_11</f>
        <v>FLIGHT COMPUTERS</v>
      </c>
      <c r="K46" s="8"/>
    </row>
    <row r="47" spans="1:11" ht="15" hidden="1" customHeight="1" x14ac:dyDescent="0.25">
      <c r="A47" s="22"/>
      <c r="B47" s="18"/>
      <c r="C47" s="60"/>
      <c r="D47" s="60"/>
      <c r="E47" s="60"/>
      <c r="F47" s="19"/>
      <c r="G47" s="60"/>
      <c r="H47" s="8"/>
      <c r="I47" s="60"/>
      <c r="J47" s="60"/>
      <c r="K47" s="8"/>
    </row>
    <row r="48" spans="1:11" ht="15" hidden="1" customHeight="1" x14ac:dyDescent="0.25">
      <c r="A48" s="12">
        <f>G44+1</f>
        <v>27</v>
      </c>
      <c r="B48" s="12">
        <f t="shared" ref="B48" si="31">A48+1</f>
        <v>28</v>
      </c>
      <c r="C48" s="12">
        <v>29</v>
      </c>
      <c r="D48" s="12">
        <v>30</v>
      </c>
      <c r="E48" s="12"/>
      <c r="F48" s="12"/>
      <c r="G48" s="12"/>
      <c r="H48" s="8"/>
      <c r="I48" s="12"/>
      <c r="J48" s="12"/>
      <c r="K48" s="8"/>
    </row>
    <row r="49" spans="1:11" hidden="1" x14ac:dyDescent="0.25">
      <c r="A49" s="9"/>
      <c r="B49" s="21"/>
      <c r="C49" s="6" t="str">
        <f>class_9</f>
        <v>CLASS#9 - Bonus</v>
      </c>
      <c r="D49" s="6" t="str">
        <f>Class_5</f>
        <v>CLASS#5 -Aucoin</v>
      </c>
      <c r="E49" s="6"/>
      <c r="F49" s="6"/>
      <c r="G49" s="6"/>
      <c r="H49" s="8"/>
      <c r="I49" s="6" t="s">
        <v>46</v>
      </c>
      <c r="J49" s="6" t="s">
        <v>26</v>
      </c>
      <c r="K49" s="8"/>
    </row>
    <row r="50" spans="1:11" ht="16.5" hidden="1" customHeight="1" x14ac:dyDescent="0.25">
      <c r="A50" s="20"/>
      <c r="B50" s="10"/>
      <c r="C50" s="61" t="str">
        <f>session_9</f>
        <v>MET 2:  AIR MASSES, FRONTS &amp; HAZARDS</v>
      </c>
      <c r="D50" s="60" t="str">
        <f>session_5</f>
        <v>AIRFRAMES, ENGINES &amp; SYSTEMS</v>
      </c>
      <c r="E50" s="61"/>
      <c r="F50" s="15"/>
      <c r="G50" s="61"/>
      <c r="H50" s="8"/>
      <c r="I50" s="60" t="s">
        <v>41</v>
      </c>
      <c r="J50" s="60" t="str">
        <f>session_12</f>
        <v>NAV 1:  BASIC NAV</v>
      </c>
      <c r="K50" s="8"/>
    </row>
    <row r="51" spans="1:11" ht="15" hidden="1" customHeight="1" x14ac:dyDescent="0.25">
      <c r="A51" s="22"/>
      <c r="B51" s="18"/>
      <c r="C51" s="60"/>
      <c r="D51" s="60"/>
      <c r="E51" s="60"/>
      <c r="F51" s="23"/>
      <c r="G51" s="60"/>
      <c r="H51" s="8"/>
      <c r="I51" s="60"/>
      <c r="J51" s="60"/>
      <c r="K51" s="8"/>
    </row>
    <row r="52" spans="1:11" ht="15" hidden="1" customHeight="1" x14ac:dyDescent="0.25">
      <c r="A52" s="64" t="s">
        <v>48</v>
      </c>
      <c r="B52" s="64"/>
      <c r="C52" s="64"/>
      <c r="D52" s="64"/>
      <c r="E52" s="64"/>
      <c r="F52" s="64"/>
      <c r="G52" s="64"/>
      <c r="H52" s="8"/>
      <c r="I52" s="12"/>
      <c r="J52" s="12"/>
      <c r="K52" s="8"/>
    </row>
    <row r="53" spans="1:11" ht="15" hidden="1" customHeight="1" x14ac:dyDescent="0.25">
      <c r="A53" s="64"/>
      <c r="B53" s="64"/>
      <c r="C53" s="64"/>
      <c r="D53" s="64"/>
      <c r="E53" s="64"/>
      <c r="F53" s="64"/>
      <c r="G53" s="64"/>
      <c r="H53" s="8"/>
      <c r="I53" s="6" t="s">
        <v>47</v>
      </c>
      <c r="J53" s="6" t="s">
        <v>31</v>
      </c>
      <c r="K53" s="8"/>
    </row>
    <row r="54" spans="1:11" ht="15" hidden="1" customHeight="1" x14ac:dyDescent="0.25">
      <c r="A54" s="64"/>
      <c r="B54" s="64"/>
      <c r="C54" s="64"/>
      <c r="D54" s="64"/>
      <c r="E54" s="64"/>
      <c r="F54" s="64"/>
      <c r="G54" s="64"/>
      <c r="H54" s="8"/>
      <c r="I54" s="60" t="s">
        <v>40</v>
      </c>
      <c r="J54" s="71" t="str">
        <f>session_13</f>
        <v>NAV 2:  INTRO TO FLIGHT PLANNING</v>
      </c>
      <c r="K54" s="8"/>
    </row>
    <row r="55" spans="1:11" ht="15" hidden="1" customHeight="1" x14ac:dyDescent="0.25">
      <c r="A55" s="64"/>
      <c r="B55" s="64"/>
      <c r="C55" s="64"/>
      <c r="D55" s="64"/>
      <c r="E55" s="64"/>
      <c r="F55" s="64"/>
      <c r="G55" s="64"/>
      <c r="H55" s="8"/>
      <c r="I55" s="60"/>
      <c r="J55" s="71"/>
      <c r="K55" s="8"/>
    </row>
    <row r="56" spans="1:11" ht="15" hidden="1" customHeight="1" x14ac:dyDescent="0.25">
      <c r="A56" s="64"/>
      <c r="B56" s="64"/>
      <c r="C56" s="64"/>
      <c r="D56" s="64"/>
      <c r="E56" s="64"/>
      <c r="F56" s="64"/>
      <c r="G56" s="64"/>
      <c r="H56" s="8"/>
      <c r="I56" s="11"/>
      <c r="J56" s="29"/>
      <c r="K56" s="30"/>
    </row>
    <row r="57" spans="1:11" ht="15" hidden="1" customHeight="1" thickBot="1" x14ac:dyDescent="0.3">
      <c r="A57" s="66" t="s">
        <v>53</v>
      </c>
      <c r="B57" s="67"/>
      <c r="C57" s="67"/>
      <c r="D57" s="67"/>
      <c r="E57" s="67"/>
      <c r="F57" s="67"/>
      <c r="G57" s="68"/>
      <c r="H57" s="8"/>
      <c r="I57" s="6" t="s">
        <v>60</v>
      </c>
      <c r="J57" s="31" t="s">
        <v>32</v>
      </c>
      <c r="K57" s="32"/>
    </row>
    <row r="58" spans="1:11" ht="15" hidden="1" customHeight="1" thickBot="1" x14ac:dyDescent="0.3">
      <c r="A58" s="7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7" t="s">
        <v>6</v>
      </c>
      <c r="H58" s="8"/>
      <c r="I58" s="60" t="s">
        <v>39</v>
      </c>
      <c r="J58" s="71" t="str">
        <f>session_14</f>
        <v>NAV 3 :  FLIGHT PLANNING</v>
      </c>
      <c r="K58" s="70"/>
    </row>
    <row r="59" spans="1:11" ht="15" hidden="1" customHeight="1" x14ac:dyDescent="0.25">
      <c r="A59" s="9" t="s">
        <v>7</v>
      </c>
      <c r="B59" s="10"/>
      <c r="C59" s="11"/>
      <c r="D59" s="11"/>
      <c r="E59" s="11">
        <v>1</v>
      </c>
      <c r="F59" s="11">
        <v>2</v>
      </c>
      <c r="G59" s="11">
        <f>F59+1</f>
        <v>3</v>
      </c>
      <c r="H59" s="8"/>
      <c r="I59" s="60"/>
      <c r="J59" s="71"/>
      <c r="K59" s="70"/>
    </row>
    <row r="60" spans="1:11" ht="15" hidden="1" customHeight="1" x14ac:dyDescent="0.25">
      <c r="A60" s="14" t="s">
        <v>8</v>
      </c>
      <c r="B60" s="10"/>
      <c r="C60" s="6"/>
      <c r="D60" s="40"/>
      <c r="E60" s="6" t="str">
        <f>Class_1</f>
        <v>CLASS#1 - Cowan</v>
      </c>
      <c r="F60" s="15"/>
      <c r="G60" s="6" t="str">
        <f>class_14</f>
        <v>CLASS#14 - Cowan</v>
      </c>
      <c r="H60" s="8"/>
      <c r="I60" s="12"/>
      <c r="J60" s="33"/>
      <c r="K60" s="30"/>
    </row>
    <row r="61" spans="1:11" ht="15" hidden="1" customHeight="1" x14ac:dyDescent="0.25">
      <c r="A61" s="9" t="s">
        <v>9</v>
      </c>
      <c r="B61" s="10"/>
      <c r="C61" s="60"/>
      <c r="D61" s="60"/>
      <c r="E61" s="61" t="str">
        <f>Session_1</f>
        <v>INTRO AND SMS</v>
      </c>
      <c r="F61" s="16"/>
      <c r="G61" s="60" t="str">
        <f>session_14</f>
        <v>NAV 3 :  FLIGHT PLANNING</v>
      </c>
      <c r="H61" s="8"/>
      <c r="I61" s="6" t="s">
        <v>49</v>
      </c>
      <c r="J61" s="31" t="s">
        <v>27</v>
      </c>
      <c r="K61" s="32"/>
    </row>
    <row r="62" spans="1:11" ht="15" hidden="1" customHeight="1" x14ac:dyDescent="0.25">
      <c r="A62" s="17" t="s">
        <v>11</v>
      </c>
      <c r="B62" s="18"/>
      <c r="C62" s="60"/>
      <c r="D62" s="60"/>
      <c r="E62" s="60"/>
      <c r="F62" s="19"/>
      <c r="G62" s="60"/>
      <c r="H62" s="8"/>
      <c r="I62" s="61" t="s">
        <v>10</v>
      </c>
      <c r="J62" s="72" t="str">
        <f>session_15</f>
        <v>RADIO &amp; ELECTRONIC THEORY</v>
      </c>
      <c r="K62" s="70"/>
    </row>
    <row r="63" spans="1:11" ht="15" hidden="1" customHeight="1" x14ac:dyDescent="0.25">
      <c r="A63" s="12">
        <f>G59+1</f>
        <v>4</v>
      </c>
      <c r="B63" s="12">
        <f t="shared" ref="B63:G63" si="32">A63+1</f>
        <v>5</v>
      </c>
      <c r="C63" s="12">
        <f>B63+1</f>
        <v>6</v>
      </c>
      <c r="D63" s="12">
        <f t="shared" si="32"/>
        <v>7</v>
      </c>
      <c r="E63" s="12">
        <f t="shared" si="32"/>
        <v>8</v>
      </c>
      <c r="F63" s="12">
        <f t="shared" si="32"/>
        <v>9</v>
      </c>
      <c r="G63" s="12">
        <f t="shared" si="32"/>
        <v>10</v>
      </c>
      <c r="H63" s="8"/>
      <c r="I63" s="60"/>
      <c r="J63" s="71"/>
      <c r="K63" s="70"/>
    </row>
    <row r="64" spans="1:11" ht="15" hidden="1" customHeight="1" x14ac:dyDescent="0.25">
      <c r="A64" s="20"/>
      <c r="B64" s="21"/>
      <c r="C64" s="6" t="str">
        <f>class_10</f>
        <v>CLASS#10 - Bonus</v>
      </c>
      <c r="D64" s="6" t="str">
        <f>class_6</f>
        <v>CLASS#6 - Miller</v>
      </c>
      <c r="E64" s="6" t="str">
        <f>Class_2</f>
        <v>CLASS#2 -Iskidogan</v>
      </c>
      <c r="F64" s="15"/>
      <c r="G64" s="6" t="str">
        <f>class_15</f>
        <v>CLASS#15 - Miller</v>
      </c>
      <c r="H64" s="8"/>
      <c r="I64" s="12"/>
      <c r="J64" s="12"/>
      <c r="K64" s="8"/>
    </row>
    <row r="65" spans="1:11" ht="15" hidden="1" customHeight="1" x14ac:dyDescent="0.25">
      <c r="A65" s="20"/>
      <c r="B65" s="10"/>
      <c r="C65" s="60" t="str">
        <f>session_10</f>
        <v>MET 3:  WEATHER INTERPRETATION</v>
      </c>
      <c r="D65" s="60" t="str">
        <f>session_6</f>
        <v>AIRCRAFT PERFORMANCE</v>
      </c>
      <c r="E65" s="61" t="str">
        <f>session_2</f>
        <v>AERODYNAMICS AND THEORY OF FLIGHT</v>
      </c>
      <c r="F65" s="16"/>
      <c r="G65" s="61" t="str">
        <f>session_15</f>
        <v>RADIO &amp; ELECTRONIC THEORY</v>
      </c>
      <c r="H65" s="8"/>
      <c r="I65" s="6" t="s">
        <v>57</v>
      </c>
      <c r="J65" s="6" t="s">
        <v>28</v>
      </c>
      <c r="K65" s="8"/>
    </row>
    <row r="66" spans="1:11" ht="15" hidden="1" customHeight="1" x14ac:dyDescent="0.25">
      <c r="A66" s="22"/>
      <c r="B66" s="18"/>
      <c r="C66" s="60"/>
      <c r="D66" s="60"/>
      <c r="E66" s="60"/>
      <c r="F66" s="19"/>
      <c r="G66" s="60"/>
      <c r="H66" s="8"/>
      <c r="I66" s="61" t="s">
        <v>35</v>
      </c>
      <c r="J66" s="61" t="str">
        <f>session_16</f>
        <v>PHYSIOLOGY &amp; PDM</v>
      </c>
      <c r="K66" s="8"/>
    </row>
    <row r="67" spans="1:11" ht="15" hidden="1" customHeight="1" x14ac:dyDescent="0.25">
      <c r="A67" s="12">
        <f>G63+1</f>
        <v>11</v>
      </c>
      <c r="B67" s="12">
        <f t="shared" ref="B67:F67" si="33">A67+1</f>
        <v>12</v>
      </c>
      <c r="C67" s="12">
        <f>B67+1</f>
        <v>13</v>
      </c>
      <c r="D67" s="12">
        <f t="shared" si="33"/>
        <v>14</v>
      </c>
      <c r="E67" s="12">
        <f t="shared" si="33"/>
        <v>15</v>
      </c>
      <c r="F67" s="12">
        <f t="shared" si="33"/>
        <v>16</v>
      </c>
      <c r="G67" s="12">
        <f>F67+1</f>
        <v>17</v>
      </c>
      <c r="H67" s="8"/>
      <c r="I67" s="60"/>
      <c r="J67" s="60"/>
      <c r="K67" s="8"/>
    </row>
    <row r="68" spans="1:11" ht="15" hidden="1" customHeight="1" x14ac:dyDescent="0.25">
      <c r="A68" s="20"/>
      <c r="B68" s="21"/>
      <c r="C68" s="6" t="str">
        <f>class_11</f>
        <v>CLASS#11 -Jewett</v>
      </c>
      <c r="D68" s="6" t="str">
        <f>class_7</f>
        <v>CLASS#7 - Cowan</v>
      </c>
      <c r="E68" s="6" t="str">
        <f>class_3</f>
        <v>CLASS#3 - Isikdogan</v>
      </c>
      <c r="F68" s="15"/>
      <c r="G68" s="6" t="str">
        <f>class_16</f>
        <v>CLASS#16 - Isikdogan</v>
      </c>
      <c r="H68" s="8"/>
      <c r="I68" s="34"/>
      <c r="J68" s="8"/>
      <c r="K68" s="8"/>
    </row>
    <row r="69" spans="1:11" ht="15" hidden="1" customHeight="1" x14ac:dyDescent="0.25">
      <c r="A69" s="20"/>
      <c r="B69" s="10"/>
      <c r="C69" s="60" t="str">
        <f>session_11</f>
        <v>FLIGHT COMPUTERS</v>
      </c>
      <c r="D69" s="60" t="str">
        <f>session_7</f>
        <v>Documents. &amp; PSTAR EXAM</v>
      </c>
      <c r="E69" s="61" t="str">
        <f>session_3</f>
        <v>FLIGHT INSTRUMENTS</v>
      </c>
      <c r="F69" s="16"/>
      <c r="G69" s="61" t="str">
        <f>session_16</f>
        <v>PHYSIOLOGY &amp; PDM</v>
      </c>
      <c r="H69" s="8"/>
      <c r="I69" s="34"/>
      <c r="J69" s="8"/>
      <c r="K69" s="8"/>
    </row>
    <row r="70" spans="1:11" ht="15" hidden="1" customHeight="1" x14ac:dyDescent="0.25">
      <c r="A70" s="22"/>
      <c r="B70" s="18"/>
      <c r="C70" s="60"/>
      <c r="D70" s="60"/>
      <c r="E70" s="60"/>
      <c r="F70" s="19"/>
      <c r="G70" s="60"/>
      <c r="H70" s="8"/>
      <c r="I70" s="69" t="s">
        <v>44</v>
      </c>
      <c r="J70" s="69"/>
      <c r="K70" s="8"/>
    </row>
    <row r="71" spans="1:11" ht="15" hidden="1" customHeight="1" x14ac:dyDescent="0.25">
      <c r="A71" s="12">
        <f>G67+1</f>
        <v>18</v>
      </c>
      <c r="B71" s="12">
        <f t="shared" ref="B71:G71" si="34">A71+1</f>
        <v>19</v>
      </c>
      <c r="C71" s="12">
        <f>B71+1</f>
        <v>20</v>
      </c>
      <c r="D71" s="12">
        <f>C71+1</f>
        <v>21</v>
      </c>
      <c r="E71" s="12">
        <f>D71+1</f>
        <v>22</v>
      </c>
      <c r="F71" s="12">
        <f t="shared" si="34"/>
        <v>23</v>
      </c>
      <c r="G71" s="12">
        <f t="shared" si="34"/>
        <v>24</v>
      </c>
      <c r="H71" s="8"/>
      <c r="I71"/>
      <c r="J71"/>
      <c r="K71" s="8"/>
    </row>
    <row r="72" spans="1:11" ht="15" hidden="1" customHeight="1" x14ac:dyDescent="0.25">
      <c r="A72" s="20"/>
      <c r="B72" s="21"/>
      <c r="C72" s="6" t="str">
        <f>class_12</f>
        <v>CLASS#12 - Cowan</v>
      </c>
      <c r="D72" s="6" t="str">
        <f>class_8</f>
        <v>CLASS#8 -Cummings</v>
      </c>
      <c r="E72" s="6" t="str">
        <f>class_4</f>
        <v>CLASS#4 - Isikdogan</v>
      </c>
      <c r="F72" s="6"/>
      <c r="G72" s="6"/>
      <c r="I72"/>
      <c r="J72" s="38"/>
      <c r="K72" s="8"/>
    </row>
    <row r="73" spans="1:11" ht="15" hidden="1" customHeight="1" x14ac:dyDescent="0.25">
      <c r="A73" s="20"/>
      <c r="B73" s="10"/>
      <c r="C73" s="60" t="str">
        <f>session_12</f>
        <v>NAV 1:  BASIC NAV</v>
      </c>
      <c r="D73" s="61" t="str">
        <f>session_8</f>
        <v>MET 1:   BASIC THEORY</v>
      </c>
      <c r="E73" s="61" t="str">
        <f>session_4</f>
        <v>CARS &amp; FLIGHT OPERATIONS</v>
      </c>
      <c r="F73" s="16"/>
      <c r="G73" s="61"/>
      <c r="I73"/>
      <c r="J73" s="38"/>
      <c r="K73" s="8"/>
    </row>
    <row r="74" spans="1:11" ht="15" hidden="1" customHeight="1" x14ac:dyDescent="0.25">
      <c r="A74" s="22"/>
      <c r="B74" s="18"/>
      <c r="C74" s="60"/>
      <c r="D74" s="60"/>
      <c r="E74" s="60"/>
      <c r="F74" s="19"/>
      <c r="G74" s="60"/>
      <c r="I74"/>
      <c r="J74" s="38"/>
      <c r="K74" s="8"/>
    </row>
    <row r="75" spans="1:11" ht="15" hidden="1" customHeight="1" x14ac:dyDescent="0.25">
      <c r="A75" s="12">
        <f>G71+1</f>
        <v>25</v>
      </c>
      <c r="B75" s="12">
        <f t="shared" ref="B75:C75" si="35">A75+1</f>
        <v>26</v>
      </c>
      <c r="C75" s="12">
        <f t="shared" si="35"/>
        <v>27</v>
      </c>
      <c r="D75" s="12">
        <v>28</v>
      </c>
      <c r="E75" s="12">
        <f>D75+1</f>
        <v>29</v>
      </c>
      <c r="F75" s="12">
        <v>30</v>
      </c>
      <c r="G75" s="12">
        <v>31</v>
      </c>
      <c r="I75"/>
      <c r="J75" s="38"/>
      <c r="K75" s="8"/>
    </row>
    <row r="76" spans="1:11" ht="15" hidden="1" customHeight="1" x14ac:dyDescent="0.25">
      <c r="A76" s="9"/>
      <c r="B76" s="21"/>
      <c r="C76" s="6" t="str">
        <f>class_13</f>
        <v>CLASS#13 - Cowan</v>
      </c>
      <c r="D76" s="6" t="str">
        <f>class_9</f>
        <v>CLASS#9 - Bonus</v>
      </c>
      <c r="E76" s="6" t="str">
        <f>Class_5</f>
        <v>CLASS#5 -Aucoin</v>
      </c>
      <c r="F76" s="6"/>
      <c r="G76" s="6"/>
      <c r="H76" s="8"/>
      <c r="I76"/>
      <c r="J76" s="38"/>
      <c r="K76" s="8"/>
    </row>
    <row r="77" spans="1:11" ht="15" hidden="1" customHeight="1" x14ac:dyDescent="0.25">
      <c r="A77" s="20"/>
      <c r="B77" s="10"/>
      <c r="C77" s="61" t="str">
        <f>session_13</f>
        <v>NAV 2:  INTRO TO FLIGHT PLANNING</v>
      </c>
      <c r="D77" s="60" t="str">
        <f>session_9</f>
        <v>MET 2:  AIR MASSES, FRONTS &amp; HAZARDS</v>
      </c>
      <c r="E77" s="60" t="str">
        <f>session_5</f>
        <v>AIRFRAMES, ENGINES &amp; SYSTEMS</v>
      </c>
      <c r="F77" s="15"/>
      <c r="G77" s="61"/>
      <c r="H77" s="8"/>
      <c r="I77"/>
      <c r="J77" s="38"/>
      <c r="K77" s="8"/>
    </row>
    <row r="78" spans="1:11" ht="15" hidden="1" customHeight="1" x14ac:dyDescent="0.25">
      <c r="A78" s="22"/>
      <c r="B78" s="18"/>
      <c r="C78" s="60"/>
      <c r="D78" s="60"/>
      <c r="E78" s="60"/>
      <c r="F78" s="23"/>
      <c r="G78" s="60"/>
      <c r="H78" s="8"/>
      <c r="I78" s="39"/>
      <c r="J78" s="38"/>
      <c r="K78" s="8"/>
    </row>
    <row r="79" spans="1:11" ht="15" customHeight="1" x14ac:dyDescent="0.25">
      <c r="A79" s="24"/>
      <c r="B79" s="21"/>
      <c r="C79" s="25"/>
      <c r="D79" s="25"/>
      <c r="E79" s="25"/>
      <c r="F79" s="41"/>
      <c r="G79" s="25"/>
      <c r="H79" s="8"/>
      <c r="I79" s="39"/>
      <c r="J79" s="38"/>
      <c r="K79" s="8"/>
    </row>
    <row r="80" spans="1:11" ht="15" customHeight="1" x14ac:dyDescent="0.25">
      <c r="A80" s="24"/>
      <c r="B80" s="21"/>
      <c r="C80" s="25"/>
      <c r="D80" s="25"/>
      <c r="E80" s="25"/>
      <c r="F80" s="41"/>
      <c r="G80" s="25"/>
      <c r="H80" s="8"/>
      <c r="I80" s="39"/>
      <c r="J80" s="38"/>
      <c r="K80" s="8"/>
    </row>
    <row r="81" spans="1:11" ht="15" customHeight="1" x14ac:dyDescent="0.25">
      <c r="A81" s="24"/>
      <c r="B81" s="21"/>
      <c r="C81" s="25"/>
      <c r="D81" s="25"/>
      <c r="E81" s="25"/>
      <c r="F81" s="41"/>
      <c r="G81" s="25"/>
      <c r="H81" s="8"/>
      <c r="I81" s="39"/>
      <c r="J81" s="38"/>
      <c r="K81" s="8"/>
    </row>
    <row r="82" spans="1:11" ht="15" customHeight="1" x14ac:dyDescent="0.25">
      <c r="A82" s="24"/>
      <c r="B82" s="21"/>
      <c r="D82" s="64" t="s">
        <v>72</v>
      </c>
      <c r="E82" s="65"/>
      <c r="F82" s="41"/>
      <c r="G82" s="25"/>
      <c r="H82" s="8"/>
      <c r="I82" s="39"/>
      <c r="J82" s="38"/>
      <c r="K82" s="8"/>
    </row>
    <row r="83" spans="1:11" ht="15" customHeight="1" x14ac:dyDescent="0.25">
      <c r="A83" s="24"/>
      <c r="B83" s="21"/>
      <c r="C83" s="25"/>
      <c r="D83" s="49">
        <v>2023</v>
      </c>
      <c r="E83" s="25"/>
      <c r="F83" s="41"/>
      <c r="G83" s="25"/>
      <c r="H83" s="8"/>
      <c r="I83" s="39"/>
      <c r="J83" s="38"/>
      <c r="K83" s="8"/>
    </row>
    <row r="84" spans="1:11" ht="15" customHeight="1" thickBot="1" x14ac:dyDescent="0.3">
      <c r="J84" s="8"/>
    </row>
    <row r="85" spans="1:11" ht="15" customHeight="1" thickBot="1" x14ac:dyDescent="0.3">
      <c r="A85" s="57" t="s">
        <v>54</v>
      </c>
      <c r="B85" s="58"/>
      <c r="C85" s="58"/>
      <c r="D85" s="58"/>
      <c r="E85" s="58"/>
      <c r="F85" s="58"/>
      <c r="G85" s="59"/>
      <c r="H85" s="8"/>
      <c r="I85" s="34"/>
      <c r="J85" s="8"/>
      <c r="K85" s="8"/>
    </row>
    <row r="86" spans="1:11" ht="15" customHeight="1" thickBot="1" x14ac:dyDescent="0.3">
      <c r="A86" s="7" t="s">
        <v>0</v>
      </c>
      <c r="B86" s="7" t="s">
        <v>1</v>
      </c>
      <c r="C86" s="7" t="s">
        <v>2</v>
      </c>
      <c r="D86" s="7" t="s">
        <v>3</v>
      </c>
      <c r="E86" s="7" t="s">
        <v>4</v>
      </c>
      <c r="F86" s="7" t="s">
        <v>5</v>
      </c>
      <c r="G86" s="7" t="s">
        <v>6</v>
      </c>
      <c r="H86" s="8"/>
      <c r="I86" s="34"/>
      <c r="J86" s="8"/>
      <c r="K86" s="8"/>
    </row>
    <row r="87" spans="1:11" ht="15" customHeight="1" x14ac:dyDescent="0.25">
      <c r="A87" s="9" t="s">
        <v>7</v>
      </c>
      <c r="B87" s="11">
        <v>2</v>
      </c>
      <c r="C87" s="11">
        <v>3</v>
      </c>
      <c r="D87" s="11">
        <v>4</v>
      </c>
      <c r="E87" s="11">
        <v>5</v>
      </c>
      <c r="F87" s="11">
        <v>6</v>
      </c>
      <c r="G87" s="11">
        <v>7</v>
      </c>
      <c r="H87" s="8"/>
      <c r="K87" s="8"/>
    </row>
    <row r="88" spans="1:11" ht="15" customHeight="1" x14ac:dyDescent="0.25">
      <c r="A88" s="14" t="s">
        <v>8</v>
      </c>
      <c r="B88" s="10"/>
      <c r="C88" s="6" t="str">
        <f>class_13</f>
        <v>CLASS#13 - Cowan</v>
      </c>
      <c r="D88" s="42" t="str">
        <f>class_9</f>
        <v>CLASS#9 - Bonus</v>
      </c>
      <c r="E88" s="6" t="str">
        <f>Class_5</f>
        <v>CLASS#5 -Aucoin</v>
      </c>
      <c r="F88" s="15"/>
      <c r="G88" s="6" t="str">
        <f>Class_1</f>
        <v>CLASS#1 - Cowan</v>
      </c>
      <c r="H88" s="8"/>
      <c r="I88" s="34"/>
      <c r="J88" s="8"/>
      <c r="K88" s="8"/>
    </row>
    <row r="89" spans="1:11" ht="15" customHeight="1" x14ac:dyDescent="0.25">
      <c r="A89" s="9" t="s">
        <v>9</v>
      </c>
      <c r="B89" s="10"/>
      <c r="C89" s="60" t="str">
        <f>session_13</f>
        <v>NAV 2:  INTRO TO FLIGHT PLANNING</v>
      </c>
      <c r="D89" s="62" t="str">
        <f>session_9</f>
        <v>MET 2:  AIR MASSES, FRONTS &amp; HAZARDS</v>
      </c>
      <c r="E89" s="60" t="str">
        <f>session_5</f>
        <v>AIRFRAMES, ENGINES &amp; SYSTEMS</v>
      </c>
      <c r="F89" s="27"/>
      <c r="G89" s="61" t="str">
        <f>Session_1</f>
        <v>INTRO AND SMS</v>
      </c>
      <c r="H89" s="8"/>
      <c r="I89" s="34"/>
      <c r="J89" s="8"/>
      <c r="K89" s="8"/>
    </row>
    <row r="90" spans="1:11" ht="15" customHeight="1" x14ac:dyDescent="0.25">
      <c r="A90" s="17" t="s">
        <v>11</v>
      </c>
      <c r="B90" s="18"/>
      <c r="C90" s="60"/>
      <c r="D90" s="63"/>
      <c r="E90" s="60"/>
      <c r="F90" s="28"/>
      <c r="G90" s="60"/>
      <c r="H90" s="8"/>
      <c r="I90" s="34"/>
      <c r="J90" s="8"/>
      <c r="K90" s="8"/>
    </row>
    <row r="91" spans="1:11" ht="15" customHeight="1" x14ac:dyDescent="0.25">
      <c r="A91" s="12">
        <f>G87+1</f>
        <v>8</v>
      </c>
      <c r="B91" s="12">
        <f t="shared" ref="B91:C91" si="36">A91+1</f>
        <v>9</v>
      </c>
      <c r="C91" s="12">
        <f t="shared" si="36"/>
        <v>10</v>
      </c>
      <c r="D91" s="12">
        <f t="shared" ref="D91" si="37">C91+1</f>
        <v>11</v>
      </c>
      <c r="E91" s="12">
        <f>D91+1</f>
        <v>12</v>
      </c>
      <c r="F91" s="12">
        <f t="shared" ref="F91:G91" si="38">E91+1</f>
        <v>13</v>
      </c>
      <c r="G91" s="12">
        <f t="shared" si="38"/>
        <v>14</v>
      </c>
      <c r="H91" s="8"/>
      <c r="I91" s="34"/>
      <c r="J91" s="8"/>
      <c r="K91" s="8"/>
    </row>
    <row r="92" spans="1:11" ht="15" customHeight="1" x14ac:dyDescent="0.25">
      <c r="A92" s="20"/>
      <c r="B92" s="21"/>
      <c r="C92" s="6" t="str">
        <f>class_14</f>
        <v>CLASS#14 - Cowan</v>
      </c>
      <c r="D92" s="6" t="str">
        <f>class_10</f>
        <v>CLASS#10 - Bonus</v>
      </c>
      <c r="E92" s="6" t="str">
        <f>class_6</f>
        <v>CLASS#6 - Miller</v>
      </c>
      <c r="F92" s="15"/>
      <c r="G92" s="6" t="str">
        <f>Class_2</f>
        <v>CLASS#2 -Iskidogan</v>
      </c>
      <c r="H92" s="8"/>
      <c r="I92" s="34"/>
      <c r="J92" s="8"/>
      <c r="K92" s="8"/>
    </row>
    <row r="93" spans="1:11" ht="15" customHeight="1" x14ac:dyDescent="0.25">
      <c r="A93" s="20"/>
      <c r="B93" s="10"/>
      <c r="C93" s="61" t="str">
        <f>session_14</f>
        <v>NAV 3 :  FLIGHT PLANNING</v>
      </c>
      <c r="D93" s="61" t="str">
        <f>session_10</f>
        <v>MET 3:  WEATHER INTERPRETATION</v>
      </c>
      <c r="E93" s="60" t="str">
        <f>session_6</f>
        <v>AIRCRAFT PERFORMANCE</v>
      </c>
      <c r="F93" s="27"/>
      <c r="G93" s="61" t="str">
        <f>session_2</f>
        <v>AERODYNAMICS AND THEORY OF FLIGHT</v>
      </c>
      <c r="H93" s="8"/>
      <c r="I93" s="34"/>
      <c r="J93" s="8"/>
      <c r="K93" s="8"/>
    </row>
    <row r="94" spans="1:11" ht="15" customHeight="1" x14ac:dyDescent="0.25">
      <c r="A94" s="22"/>
      <c r="B94" s="18"/>
      <c r="C94" s="60"/>
      <c r="D94" s="60"/>
      <c r="E94" s="60"/>
      <c r="F94" s="28"/>
      <c r="G94" s="60"/>
      <c r="H94" s="8"/>
      <c r="I94" s="34"/>
      <c r="J94" s="8"/>
      <c r="K94" s="8"/>
    </row>
    <row r="95" spans="1:11" ht="15" customHeight="1" x14ac:dyDescent="0.25">
      <c r="A95" s="12">
        <f>G91+1</f>
        <v>15</v>
      </c>
      <c r="B95" s="12">
        <f t="shared" ref="B95:C95" si="39">A95+1</f>
        <v>16</v>
      </c>
      <c r="C95" s="12">
        <f t="shared" si="39"/>
        <v>17</v>
      </c>
      <c r="D95" s="12">
        <f>C95+1</f>
        <v>18</v>
      </c>
      <c r="E95" s="12">
        <f t="shared" ref="E95" si="40">D95+1</f>
        <v>19</v>
      </c>
      <c r="F95" s="12">
        <f t="shared" ref="F95:G95" si="41">E95+1</f>
        <v>20</v>
      </c>
      <c r="G95" s="12">
        <f t="shared" si="41"/>
        <v>21</v>
      </c>
      <c r="H95" s="8"/>
      <c r="I95" s="34"/>
      <c r="J95" s="8"/>
      <c r="K95" s="8"/>
    </row>
    <row r="96" spans="1:11" ht="15" customHeight="1" x14ac:dyDescent="0.25">
      <c r="A96" s="20"/>
      <c r="B96" s="21"/>
      <c r="C96" s="6" t="str">
        <f>class_15</f>
        <v>CLASS#15 - Miller</v>
      </c>
      <c r="D96" s="6" t="str">
        <f>class_11</f>
        <v>CLASS#11 -Jewett</v>
      </c>
      <c r="E96" s="6" t="str">
        <f>class_7</f>
        <v>CLASS#7 - Cowan</v>
      </c>
      <c r="F96" s="15"/>
      <c r="G96" s="6" t="str">
        <f>class_3</f>
        <v>CLASS#3 - Isikdogan</v>
      </c>
      <c r="H96" s="8"/>
      <c r="I96" s="34"/>
      <c r="J96" s="8"/>
      <c r="K96" s="8"/>
    </row>
    <row r="97" spans="1:11" ht="15" customHeight="1" x14ac:dyDescent="0.25">
      <c r="A97" s="20"/>
      <c r="B97" s="10"/>
      <c r="C97" s="60" t="str">
        <f>session_15</f>
        <v>RADIO &amp; ELECTRONIC THEORY</v>
      </c>
      <c r="D97" s="60" t="str">
        <f>session_11</f>
        <v>FLIGHT COMPUTERS</v>
      </c>
      <c r="E97" s="60" t="str">
        <f>session_7</f>
        <v>Documents. &amp; PSTAR EXAM</v>
      </c>
      <c r="F97" s="27"/>
      <c r="G97" s="60" t="str">
        <f>session_3</f>
        <v>FLIGHT INSTRUMENTS</v>
      </c>
      <c r="H97" s="8"/>
      <c r="I97" s="34"/>
      <c r="J97" s="8"/>
      <c r="K97" s="8"/>
    </row>
    <row r="98" spans="1:11" ht="15" customHeight="1" x14ac:dyDescent="0.25">
      <c r="A98" s="22"/>
      <c r="B98" s="18"/>
      <c r="C98" s="60"/>
      <c r="D98" s="60"/>
      <c r="E98" s="60"/>
      <c r="F98" s="28"/>
      <c r="G98" s="60"/>
      <c r="H98" s="8"/>
      <c r="I98" s="34"/>
      <c r="J98" s="8"/>
      <c r="K98" s="8"/>
    </row>
    <row r="99" spans="1:11" ht="15" customHeight="1" x14ac:dyDescent="0.25">
      <c r="A99" s="12">
        <f>G95+1</f>
        <v>22</v>
      </c>
      <c r="B99" s="12">
        <f t="shared" ref="B99" si="42">A99+1</f>
        <v>23</v>
      </c>
      <c r="C99" s="12">
        <f>B99+1</f>
        <v>24</v>
      </c>
      <c r="D99" s="12">
        <f t="shared" ref="D99:E99" si="43">C99+1</f>
        <v>25</v>
      </c>
      <c r="E99" s="12">
        <f t="shared" si="43"/>
        <v>26</v>
      </c>
      <c r="F99" s="12">
        <f t="shared" ref="F99:G99" si="44">E99+1</f>
        <v>27</v>
      </c>
      <c r="G99" s="12">
        <f t="shared" si="44"/>
        <v>28</v>
      </c>
      <c r="H99" s="8"/>
      <c r="I99" s="34"/>
      <c r="J99" s="8"/>
      <c r="K99" s="8"/>
    </row>
    <row r="100" spans="1:11" ht="15" customHeight="1" x14ac:dyDescent="0.25">
      <c r="A100" s="20"/>
      <c r="B100" s="21"/>
      <c r="C100" s="6" t="str">
        <f>class_16</f>
        <v>CLASS#16 - Isikdogan</v>
      </c>
      <c r="D100" s="6" t="str">
        <f>class_12</f>
        <v>CLASS#12 - Cowan</v>
      </c>
      <c r="E100" s="6" t="str">
        <f>class_8</f>
        <v>CLASS#8 -Cummings</v>
      </c>
      <c r="F100" s="6"/>
      <c r="G100" s="6" t="str">
        <f>class_4</f>
        <v>CLASS#4 - Isikdogan</v>
      </c>
      <c r="H100" s="8"/>
      <c r="I100" s="34"/>
      <c r="J100" s="8"/>
      <c r="K100" s="8"/>
    </row>
    <row r="101" spans="1:11" ht="15" customHeight="1" x14ac:dyDescent="0.25">
      <c r="A101" s="20"/>
      <c r="B101" s="10"/>
      <c r="C101" s="60" t="str">
        <f>session_16</f>
        <v>PHYSIOLOGY &amp; PDM</v>
      </c>
      <c r="D101" s="60" t="str">
        <f>session_12</f>
        <v>NAV 1:  BASIC NAV</v>
      </c>
      <c r="E101" s="61" t="str">
        <f>session_8</f>
        <v>MET 1:   BASIC THEORY</v>
      </c>
      <c r="F101" s="16"/>
      <c r="G101" s="60" t="str">
        <f>session_4</f>
        <v>CARS &amp; FLIGHT OPERATIONS</v>
      </c>
      <c r="H101" s="8"/>
      <c r="I101" s="34"/>
      <c r="J101" s="8"/>
      <c r="K101" s="8"/>
    </row>
    <row r="102" spans="1:11" x14ac:dyDescent="0.25">
      <c r="A102" s="22"/>
      <c r="B102" s="18"/>
      <c r="C102" s="60"/>
      <c r="D102" s="60"/>
      <c r="E102" s="60"/>
      <c r="F102" s="19"/>
      <c r="G102" s="60"/>
      <c r="H102" s="8"/>
      <c r="I102" s="34"/>
      <c r="J102" s="8"/>
      <c r="K102" s="8"/>
    </row>
    <row r="103" spans="1:11" x14ac:dyDescent="0.25">
      <c r="A103" s="12">
        <f>G99+1</f>
        <v>29</v>
      </c>
      <c r="B103" s="12">
        <f t="shared" ref="B103:C103" si="45">A103+1</f>
        <v>30</v>
      </c>
      <c r="C103" s="12">
        <f t="shared" si="45"/>
        <v>31</v>
      </c>
      <c r="D103" s="12"/>
      <c r="E103" s="12"/>
      <c r="F103" s="12"/>
      <c r="G103" s="12"/>
      <c r="H103" s="8"/>
      <c r="I103" s="34"/>
      <c r="J103" s="8"/>
    </row>
    <row r="104" spans="1:11" x14ac:dyDescent="0.25">
      <c r="A104" s="9"/>
      <c r="B104" s="21"/>
      <c r="C104" s="6"/>
      <c r="D104" s="6"/>
      <c r="E104" s="6"/>
      <c r="F104" s="6"/>
      <c r="G104" s="6"/>
      <c r="H104" s="8"/>
      <c r="I104" s="34"/>
      <c r="J104" s="8"/>
    </row>
    <row r="105" spans="1:11" ht="15" customHeight="1" x14ac:dyDescent="0.25">
      <c r="A105" s="20"/>
      <c r="B105" s="10"/>
      <c r="C105" s="61"/>
      <c r="D105" s="61"/>
      <c r="E105" s="60"/>
      <c r="F105" s="15"/>
      <c r="G105" s="61"/>
      <c r="H105" s="8"/>
      <c r="I105" s="34"/>
      <c r="J105" s="8"/>
    </row>
    <row r="106" spans="1:11" x14ac:dyDescent="0.25">
      <c r="A106" s="22"/>
      <c r="B106" s="18"/>
      <c r="C106" s="60"/>
      <c r="D106" s="60"/>
      <c r="E106" s="60"/>
      <c r="F106" s="23"/>
      <c r="G106" s="60"/>
      <c r="H106" s="8"/>
      <c r="I106" s="34"/>
      <c r="J106" s="8"/>
    </row>
    <row r="107" spans="1:11" x14ac:dyDescent="0.25">
      <c r="A107" s="24"/>
      <c r="B107" s="21"/>
      <c r="C107" s="25"/>
      <c r="D107" s="25"/>
      <c r="E107" s="25"/>
      <c r="F107" s="41"/>
      <c r="G107" s="25"/>
      <c r="H107" s="8"/>
      <c r="I107" s="34"/>
      <c r="J107" s="8"/>
    </row>
    <row r="108" spans="1:11" ht="15.75" thickBot="1" x14ac:dyDescent="0.3">
      <c r="I108" s="34"/>
    </row>
    <row r="109" spans="1:11" ht="16.5" thickBot="1" x14ac:dyDescent="0.3">
      <c r="A109" s="57" t="s">
        <v>63</v>
      </c>
      <c r="B109" s="58"/>
      <c r="C109" s="58"/>
      <c r="D109" s="58"/>
      <c r="E109" s="58"/>
      <c r="F109" s="58"/>
      <c r="G109" s="59"/>
      <c r="I109" s="34"/>
    </row>
    <row r="110" spans="1:11" ht="15" customHeight="1" thickBot="1" x14ac:dyDescent="0.3">
      <c r="A110" s="7" t="s">
        <v>0</v>
      </c>
      <c r="B110" s="7" t="s">
        <v>1</v>
      </c>
      <c r="C110" s="7" t="s">
        <v>2</v>
      </c>
      <c r="D110" s="47" t="s">
        <v>3</v>
      </c>
      <c r="E110" s="7" t="s">
        <v>4</v>
      </c>
      <c r="F110" s="7" t="s">
        <v>5</v>
      </c>
      <c r="G110" s="7" t="s">
        <v>6</v>
      </c>
      <c r="I110" s="34"/>
    </row>
    <row r="111" spans="1:11" x14ac:dyDescent="0.25">
      <c r="A111" s="9" t="s">
        <v>7</v>
      </c>
      <c r="B111" s="11"/>
      <c r="C111" s="45"/>
      <c r="D111" s="48">
        <v>1</v>
      </c>
      <c r="E111" s="46">
        <v>2</v>
      </c>
      <c r="F111" s="11">
        <v>3</v>
      </c>
      <c r="G111" s="11">
        <v>4</v>
      </c>
      <c r="I111" s="34"/>
      <c r="J111" s="40"/>
    </row>
    <row r="112" spans="1:11" x14ac:dyDescent="0.25">
      <c r="A112" s="14" t="s">
        <v>8</v>
      </c>
      <c r="B112" s="10"/>
      <c r="D112" s="43"/>
      <c r="E112" s="42" t="str">
        <f>class_9</f>
        <v>CLASS#9 - Bonus</v>
      </c>
      <c r="F112" s="15"/>
      <c r="G112" s="6" t="str">
        <f>Class_5</f>
        <v>CLASS#5 -Aucoin</v>
      </c>
    </row>
    <row r="113" spans="1:7" ht="15" customHeight="1" x14ac:dyDescent="0.25">
      <c r="A113" s="9" t="s">
        <v>9</v>
      </c>
      <c r="B113" s="10"/>
      <c r="D113" s="43"/>
      <c r="E113" s="62" t="str">
        <f>session_9</f>
        <v>MET 2:  AIR MASSES, FRONTS &amp; HAZARDS</v>
      </c>
      <c r="F113" s="27"/>
      <c r="G113" s="60" t="str">
        <f>session_5</f>
        <v>AIRFRAMES, ENGINES &amp; SYSTEMS</v>
      </c>
    </row>
    <row r="114" spans="1:7" x14ac:dyDescent="0.25">
      <c r="A114" s="17" t="s">
        <v>11</v>
      </c>
      <c r="B114" s="18"/>
      <c r="D114" s="44"/>
      <c r="E114" s="63"/>
      <c r="F114" s="28"/>
      <c r="G114" s="60"/>
    </row>
    <row r="115" spans="1:7" x14ac:dyDescent="0.25">
      <c r="A115" s="12">
        <f>G111+1</f>
        <v>5</v>
      </c>
      <c r="B115" s="12">
        <f t="shared" ref="B115" si="46">A115+1</f>
        <v>6</v>
      </c>
      <c r="C115" s="12">
        <f t="shared" ref="C115" si="47">B115+1</f>
        <v>7</v>
      </c>
      <c r="D115" s="11">
        <f t="shared" ref="D115" si="48">C115+1</f>
        <v>8</v>
      </c>
      <c r="E115" s="12">
        <f>D115+1</f>
        <v>9</v>
      </c>
      <c r="F115" s="12">
        <f t="shared" ref="F115" si="49">E115+1</f>
        <v>10</v>
      </c>
      <c r="G115" s="12">
        <f t="shared" ref="G115" si="50">F115+1</f>
        <v>11</v>
      </c>
    </row>
    <row r="116" spans="1:7" x14ac:dyDescent="0.25">
      <c r="A116" s="20"/>
      <c r="B116" s="21"/>
      <c r="C116" s="6" t="str">
        <f>Class_1</f>
        <v>CLASS#1 - Cowan</v>
      </c>
      <c r="D116" s="6" t="str">
        <f>class_14</f>
        <v>CLASS#14 - Cowan</v>
      </c>
      <c r="E116" s="6" t="str">
        <f>class_10</f>
        <v>CLASS#10 - Bonus</v>
      </c>
      <c r="F116" s="15"/>
      <c r="G116" s="6" t="str">
        <f>class_6</f>
        <v>CLASS#6 - Miller</v>
      </c>
    </row>
    <row r="117" spans="1:7" ht="15" customHeight="1" x14ac:dyDescent="0.25">
      <c r="A117" s="20"/>
      <c r="B117" s="10"/>
      <c r="C117" s="61" t="str">
        <f>Session_1</f>
        <v>INTRO AND SMS</v>
      </c>
      <c r="D117" s="61" t="str">
        <f>session_14</f>
        <v>NAV 3 :  FLIGHT PLANNING</v>
      </c>
      <c r="E117" s="61" t="str">
        <f>session_10</f>
        <v>MET 3:  WEATHER INTERPRETATION</v>
      </c>
      <c r="F117" s="27"/>
      <c r="G117" s="60" t="s">
        <v>13</v>
      </c>
    </row>
    <row r="118" spans="1:7" x14ac:dyDescent="0.25">
      <c r="A118" s="22"/>
      <c r="B118" s="18"/>
      <c r="C118" s="60"/>
      <c r="D118" s="60"/>
      <c r="E118" s="60"/>
      <c r="F118" s="28"/>
      <c r="G118" s="60"/>
    </row>
    <row r="119" spans="1:7" x14ac:dyDescent="0.25">
      <c r="A119" s="12">
        <f>G115+1</f>
        <v>12</v>
      </c>
      <c r="B119" s="12">
        <f t="shared" ref="B119" si="51">A119+1</f>
        <v>13</v>
      </c>
      <c r="C119" s="12">
        <f t="shared" ref="C119" si="52">B119+1</f>
        <v>14</v>
      </c>
      <c r="D119" s="12">
        <f>C119+1</f>
        <v>15</v>
      </c>
      <c r="E119" s="12">
        <f t="shared" ref="E119" si="53">D119+1</f>
        <v>16</v>
      </c>
      <c r="F119" s="12">
        <f t="shared" ref="F119" si="54">E119+1</f>
        <v>17</v>
      </c>
      <c r="G119" s="12">
        <f t="shared" ref="G119" si="55">F119+1</f>
        <v>18</v>
      </c>
    </row>
    <row r="120" spans="1:7" x14ac:dyDescent="0.25">
      <c r="A120" s="20"/>
      <c r="B120" s="21"/>
      <c r="C120" s="6" t="str">
        <f>Class_2</f>
        <v>CLASS#2 -Iskidogan</v>
      </c>
      <c r="D120" s="6" t="str">
        <f>class_15</f>
        <v>CLASS#15 - Miller</v>
      </c>
      <c r="E120" s="6" t="str">
        <f>class_11</f>
        <v>CLASS#11 -Jewett</v>
      </c>
      <c r="F120" s="15"/>
      <c r="G120" s="6" t="str">
        <f>class_7</f>
        <v>CLASS#7 - Cowan</v>
      </c>
    </row>
    <row r="121" spans="1:7" ht="15" customHeight="1" x14ac:dyDescent="0.25">
      <c r="A121" s="20"/>
      <c r="B121" s="10"/>
      <c r="C121" s="61" t="str">
        <f>session_2</f>
        <v>AERODYNAMICS AND THEORY OF FLIGHT</v>
      </c>
      <c r="D121" s="60" t="str">
        <f>session_15</f>
        <v>RADIO &amp; ELECTRONIC THEORY</v>
      </c>
      <c r="E121" s="60" t="str">
        <f>session_11</f>
        <v>FLIGHT COMPUTERS</v>
      </c>
      <c r="F121" s="27"/>
      <c r="G121" s="60" t="s">
        <v>64</v>
      </c>
    </row>
    <row r="122" spans="1:7" x14ac:dyDescent="0.25">
      <c r="A122" s="22"/>
      <c r="B122" s="18"/>
      <c r="C122" s="60"/>
      <c r="D122" s="60"/>
      <c r="E122" s="60"/>
      <c r="F122" s="28"/>
      <c r="G122" s="60"/>
    </row>
    <row r="123" spans="1:7" x14ac:dyDescent="0.25">
      <c r="A123" s="12">
        <f>G119+1</f>
        <v>19</v>
      </c>
      <c r="B123" s="12">
        <f t="shared" ref="B123" si="56">A123+1</f>
        <v>20</v>
      </c>
      <c r="C123" s="12">
        <f>B123+1</f>
        <v>21</v>
      </c>
      <c r="D123" s="12">
        <f t="shared" ref="D123" si="57">C123+1</f>
        <v>22</v>
      </c>
      <c r="E123" s="12">
        <f t="shared" ref="E123" si="58">D123+1</f>
        <v>23</v>
      </c>
      <c r="F123" s="12">
        <f t="shared" ref="F123" si="59">E123+1</f>
        <v>24</v>
      </c>
      <c r="G123" s="12">
        <f t="shared" ref="G123" si="60">F123+1</f>
        <v>25</v>
      </c>
    </row>
    <row r="124" spans="1:7" x14ac:dyDescent="0.25">
      <c r="A124" s="20"/>
      <c r="B124" s="21"/>
      <c r="C124" s="6" t="str">
        <f>class_3</f>
        <v>CLASS#3 - Isikdogan</v>
      </c>
      <c r="D124" s="6" t="str">
        <f>class_16</f>
        <v>CLASS#16 - Isikdogan</v>
      </c>
      <c r="E124" s="6" t="str">
        <f>class_12</f>
        <v>CLASS#12 - Cowan</v>
      </c>
      <c r="F124" s="6"/>
      <c r="G124" s="6" t="str">
        <f>class_8</f>
        <v>CLASS#8 -Cummings</v>
      </c>
    </row>
    <row r="125" spans="1:7" ht="15" customHeight="1" x14ac:dyDescent="0.25">
      <c r="A125" s="20"/>
      <c r="B125" s="10"/>
      <c r="C125" s="60" t="str">
        <f>session_3</f>
        <v>FLIGHT INSTRUMENTS</v>
      </c>
      <c r="D125" s="60" t="str">
        <f>session_16</f>
        <v>PHYSIOLOGY &amp; PDM</v>
      </c>
      <c r="E125" s="60" t="str">
        <f>session_12</f>
        <v>NAV 1:  BASIC NAV</v>
      </c>
      <c r="F125" s="16"/>
      <c r="G125" s="60" t="s">
        <v>65</v>
      </c>
    </row>
    <row r="126" spans="1:7" x14ac:dyDescent="0.25">
      <c r="A126" s="22"/>
      <c r="B126" s="18"/>
      <c r="C126" s="60"/>
      <c r="D126" s="60"/>
      <c r="E126" s="60"/>
      <c r="F126" s="19"/>
      <c r="G126" s="60"/>
    </row>
    <row r="127" spans="1:7" x14ac:dyDescent="0.25">
      <c r="A127" s="12">
        <f>G123+1</f>
        <v>26</v>
      </c>
      <c r="B127" s="12">
        <f t="shared" ref="B127" si="61">A127+1</f>
        <v>27</v>
      </c>
      <c r="C127" s="12">
        <f t="shared" ref="C127" si="62">B127+1</f>
        <v>28</v>
      </c>
      <c r="D127" s="12"/>
      <c r="E127" s="12"/>
      <c r="F127" s="12"/>
      <c r="G127" s="12"/>
    </row>
    <row r="128" spans="1:7" x14ac:dyDescent="0.25">
      <c r="A128" s="9"/>
      <c r="B128" s="21"/>
      <c r="C128" s="6" t="str">
        <f>class_4</f>
        <v>CLASS#4 - Isikdogan</v>
      </c>
      <c r="D128" s="6"/>
      <c r="E128" s="6"/>
      <c r="F128" s="6"/>
      <c r="G128" s="6"/>
    </row>
    <row r="129" spans="1:7" x14ac:dyDescent="0.25">
      <c r="A129" s="20"/>
      <c r="B129" s="10"/>
      <c r="C129" s="60" t="str">
        <f>session_4</f>
        <v>CARS &amp; FLIGHT OPERATIONS</v>
      </c>
      <c r="D129" s="61"/>
      <c r="E129" s="60"/>
      <c r="F129" s="15"/>
      <c r="G129" s="60"/>
    </row>
    <row r="130" spans="1:7" x14ac:dyDescent="0.25">
      <c r="A130" s="22"/>
      <c r="B130" s="18"/>
      <c r="C130" s="60"/>
      <c r="D130" s="60"/>
      <c r="E130" s="60"/>
      <c r="F130" s="23"/>
      <c r="G130" s="60"/>
    </row>
    <row r="132" spans="1:7" ht="15.75" thickBot="1" x14ac:dyDescent="0.3"/>
    <row r="133" spans="1:7" ht="16.5" thickBot="1" x14ac:dyDescent="0.3">
      <c r="A133" s="57" t="s">
        <v>66</v>
      </c>
      <c r="B133" s="58"/>
      <c r="C133" s="58"/>
      <c r="D133" s="58"/>
      <c r="E133" s="58"/>
      <c r="F133" s="58"/>
      <c r="G133" s="59"/>
    </row>
    <row r="134" spans="1:7" ht="15.75" thickBot="1" x14ac:dyDescent="0.3">
      <c r="A134" s="7" t="s">
        <v>0</v>
      </c>
      <c r="B134" s="7" t="s">
        <v>1</v>
      </c>
      <c r="C134" s="7" t="s">
        <v>2</v>
      </c>
      <c r="D134" s="7" t="s">
        <v>3</v>
      </c>
      <c r="E134" s="7" t="s">
        <v>4</v>
      </c>
      <c r="F134" s="7" t="s">
        <v>5</v>
      </c>
      <c r="G134" s="7" t="s">
        <v>6</v>
      </c>
    </row>
    <row r="135" spans="1:7" x14ac:dyDescent="0.25">
      <c r="A135" s="9" t="s">
        <v>7</v>
      </c>
      <c r="B135" s="11"/>
      <c r="C135" s="11"/>
      <c r="D135" s="11">
        <v>1</v>
      </c>
      <c r="E135" s="11">
        <v>2</v>
      </c>
      <c r="F135" s="11">
        <v>3</v>
      </c>
      <c r="G135" s="11">
        <v>4</v>
      </c>
    </row>
    <row r="136" spans="1:7" x14ac:dyDescent="0.25">
      <c r="A136" s="14" t="s">
        <v>8</v>
      </c>
      <c r="B136" s="10"/>
      <c r="D136" s="6" t="str">
        <f>Class_1</f>
        <v>CLASS#1 - Cowan</v>
      </c>
      <c r="E136" s="6" t="str">
        <f>class_13</f>
        <v>CLASS#13 - Cowan</v>
      </c>
      <c r="F136" s="15"/>
      <c r="G136" s="6" t="str">
        <f>class_9</f>
        <v>CLASS#9 - Bonus</v>
      </c>
    </row>
    <row r="137" spans="1:7" ht="15" customHeight="1" x14ac:dyDescent="0.25">
      <c r="A137" s="9" t="s">
        <v>9</v>
      </c>
      <c r="B137" s="10"/>
      <c r="D137" s="61" t="str">
        <f>Session_1</f>
        <v>INTRO AND SMS</v>
      </c>
      <c r="E137" s="60" t="str">
        <f>session_13</f>
        <v>NAV 2:  INTRO TO FLIGHT PLANNING</v>
      </c>
      <c r="F137" s="27"/>
      <c r="G137" s="61" t="str">
        <f>session_9</f>
        <v>MET 2:  AIR MASSES, FRONTS &amp; HAZARDS</v>
      </c>
    </row>
    <row r="138" spans="1:7" x14ac:dyDescent="0.25">
      <c r="A138" s="17" t="s">
        <v>11</v>
      </c>
      <c r="B138" s="18"/>
      <c r="D138" s="60"/>
      <c r="E138" s="60"/>
      <c r="F138" s="28"/>
      <c r="G138" s="60"/>
    </row>
    <row r="139" spans="1:7" x14ac:dyDescent="0.25">
      <c r="A139" s="12">
        <f>G135+1</f>
        <v>5</v>
      </c>
      <c r="B139" s="12">
        <f t="shared" ref="B139" si="63">A139+1</f>
        <v>6</v>
      </c>
      <c r="C139" s="12">
        <f t="shared" ref="C139" si="64">B139+1</f>
        <v>7</v>
      </c>
      <c r="D139" s="12">
        <f t="shared" ref="D139" si="65">C139+1</f>
        <v>8</v>
      </c>
      <c r="E139" s="12">
        <f>D139+1</f>
        <v>9</v>
      </c>
      <c r="F139" s="12">
        <f t="shared" ref="F139" si="66">E139+1</f>
        <v>10</v>
      </c>
      <c r="G139" s="12">
        <v>11</v>
      </c>
    </row>
    <row r="140" spans="1:7" x14ac:dyDescent="0.25">
      <c r="A140" s="20"/>
      <c r="B140" s="21"/>
      <c r="C140" s="6" t="str">
        <f>Class_5</f>
        <v>CLASS#5 -Aucoin</v>
      </c>
      <c r="D140" s="6" t="str">
        <f>Class_2</f>
        <v>CLASS#2 -Iskidogan</v>
      </c>
      <c r="E140" s="6" t="str">
        <f>class_14</f>
        <v>CLASS#14 - Cowan</v>
      </c>
      <c r="F140" s="15"/>
      <c r="G140" s="6" t="str">
        <f>class_10</f>
        <v>CLASS#10 - Bonus</v>
      </c>
    </row>
    <row r="141" spans="1:7" ht="15" customHeight="1" x14ac:dyDescent="0.25">
      <c r="A141" s="20"/>
      <c r="B141" s="10"/>
      <c r="C141" s="60" t="str">
        <f>session_5</f>
        <v>AIRFRAMES, ENGINES &amp; SYSTEMS</v>
      </c>
      <c r="D141" s="61" t="str">
        <f>session_2</f>
        <v>AERODYNAMICS AND THEORY OF FLIGHT</v>
      </c>
      <c r="E141" s="61" t="str">
        <f>session_14</f>
        <v>NAV 3 :  FLIGHT PLANNING</v>
      </c>
      <c r="F141" s="27"/>
      <c r="G141" s="61" t="str">
        <f>session_10</f>
        <v>MET 3:  WEATHER INTERPRETATION</v>
      </c>
    </row>
    <row r="142" spans="1:7" x14ac:dyDescent="0.25">
      <c r="A142" s="22"/>
      <c r="B142" s="18"/>
      <c r="C142" s="60"/>
      <c r="D142" s="60"/>
      <c r="E142" s="60"/>
      <c r="F142" s="28"/>
      <c r="G142" s="60"/>
    </row>
    <row r="143" spans="1:7" x14ac:dyDescent="0.25">
      <c r="A143" s="12">
        <f>G139+1</f>
        <v>12</v>
      </c>
      <c r="B143" s="12">
        <f t="shared" ref="B143" si="67">A143+1</f>
        <v>13</v>
      </c>
      <c r="C143" s="12">
        <f t="shared" ref="C143" si="68">B143+1</f>
        <v>14</v>
      </c>
      <c r="D143" s="12">
        <f>C143+1</f>
        <v>15</v>
      </c>
      <c r="E143" s="12">
        <f t="shared" ref="E143" si="69">D143+1</f>
        <v>16</v>
      </c>
      <c r="F143" s="12">
        <f t="shared" ref="F143" si="70">E143+1</f>
        <v>17</v>
      </c>
      <c r="G143" s="12">
        <f t="shared" ref="G143" si="71">F143+1</f>
        <v>18</v>
      </c>
    </row>
    <row r="144" spans="1:7" x14ac:dyDescent="0.25">
      <c r="A144" s="20"/>
      <c r="B144" s="21"/>
      <c r="C144" s="6" t="str">
        <f>class_6</f>
        <v>CLASS#6 - Miller</v>
      </c>
      <c r="D144" s="6" t="str">
        <f>class_3</f>
        <v>CLASS#3 - Isikdogan</v>
      </c>
      <c r="E144" s="6" t="str">
        <f>class_15</f>
        <v>CLASS#15 - Miller</v>
      </c>
      <c r="F144" s="15"/>
      <c r="G144" s="6" t="str">
        <f>class_11</f>
        <v>CLASS#11 -Jewett</v>
      </c>
    </row>
    <row r="145" spans="1:7" x14ac:dyDescent="0.25">
      <c r="A145" s="20"/>
      <c r="B145" s="10"/>
      <c r="C145" s="60" t="s">
        <v>13</v>
      </c>
      <c r="D145" s="60" t="str">
        <f>session_3</f>
        <v>FLIGHT INSTRUMENTS</v>
      </c>
      <c r="E145" s="60" t="str">
        <f>session_15</f>
        <v>RADIO &amp; ELECTRONIC THEORY</v>
      </c>
      <c r="F145" s="27"/>
      <c r="G145" s="60" t="str">
        <f>session_11</f>
        <v>FLIGHT COMPUTERS</v>
      </c>
    </row>
    <row r="146" spans="1:7" x14ac:dyDescent="0.25">
      <c r="A146" s="22"/>
      <c r="B146" s="18"/>
      <c r="C146" s="60"/>
      <c r="D146" s="60"/>
      <c r="E146" s="60"/>
      <c r="F146" s="28"/>
      <c r="G146" s="60"/>
    </row>
    <row r="147" spans="1:7" x14ac:dyDescent="0.25">
      <c r="A147" s="12">
        <f>G143+1</f>
        <v>19</v>
      </c>
      <c r="B147" s="12">
        <f t="shared" ref="B147" si="72">A147+1</f>
        <v>20</v>
      </c>
      <c r="C147" s="12">
        <f>B147+1</f>
        <v>21</v>
      </c>
      <c r="D147" s="12">
        <f t="shared" ref="D147" si="73">C147+1</f>
        <v>22</v>
      </c>
      <c r="E147" s="12">
        <f t="shared" ref="E147" si="74">D147+1</f>
        <v>23</v>
      </c>
      <c r="F147" s="12">
        <f t="shared" ref="F147" si="75">E147+1</f>
        <v>24</v>
      </c>
      <c r="G147" s="12">
        <f t="shared" ref="G147" si="76">F147+1</f>
        <v>25</v>
      </c>
    </row>
    <row r="148" spans="1:7" x14ac:dyDescent="0.25">
      <c r="A148" s="20"/>
      <c r="B148" s="21"/>
      <c r="C148" s="6" t="str">
        <f>class_7</f>
        <v>CLASS#7 - Cowan</v>
      </c>
      <c r="D148" s="6" t="str">
        <f>class_4</f>
        <v>CLASS#4 - Isikdogan</v>
      </c>
      <c r="E148" s="6" t="str">
        <f>class_16</f>
        <v>CLASS#16 - Isikdogan</v>
      </c>
      <c r="F148" s="6"/>
      <c r="G148" s="6" t="str">
        <f>class_12</f>
        <v>CLASS#12 - Cowan</v>
      </c>
    </row>
    <row r="149" spans="1:7" x14ac:dyDescent="0.25">
      <c r="A149" s="20"/>
      <c r="B149" s="10"/>
      <c r="C149" s="60" t="s">
        <v>64</v>
      </c>
      <c r="D149" s="60" t="str">
        <f>session_4</f>
        <v>CARS &amp; FLIGHT OPERATIONS</v>
      </c>
      <c r="E149" s="60" t="str">
        <f>session_16</f>
        <v>PHYSIOLOGY &amp; PDM</v>
      </c>
      <c r="F149" s="16"/>
      <c r="G149" s="60" t="str">
        <f>session_12</f>
        <v>NAV 1:  BASIC NAV</v>
      </c>
    </row>
    <row r="150" spans="1:7" x14ac:dyDescent="0.25">
      <c r="A150" s="22"/>
      <c r="B150" s="18"/>
      <c r="C150" s="60"/>
      <c r="D150" s="60"/>
      <c r="E150" s="60"/>
      <c r="F150" s="19"/>
      <c r="G150" s="60"/>
    </row>
    <row r="151" spans="1:7" x14ac:dyDescent="0.25">
      <c r="A151" s="12">
        <f>G147+1</f>
        <v>26</v>
      </c>
      <c r="B151" s="12">
        <f t="shared" ref="B151" si="77">A151+1</f>
        <v>27</v>
      </c>
      <c r="C151" s="12">
        <f t="shared" ref="C151" si="78">B151+1</f>
        <v>28</v>
      </c>
      <c r="D151" s="12">
        <v>29</v>
      </c>
      <c r="E151" s="12">
        <v>30</v>
      </c>
      <c r="F151" s="12">
        <v>31</v>
      </c>
      <c r="G151" s="12"/>
    </row>
    <row r="152" spans="1:7" x14ac:dyDescent="0.25">
      <c r="A152" s="9"/>
      <c r="B152" s="21"/>
      <c r="C152" s="6" t="str">
        <f>class_8</f>
        <v>CLASS#8 -Cummings</v>
      </c>
      <c r="D152" s="6"/>
      <c r="E152" s="6"/>
      <c r="F152" s="6"/>
      <c r="G152" s="6"/>
    </row>
    <row r="153" spans="1:7" x14ac:dyDescent="0.25">
      <c r="A153" s="20"/>
      <c r="B153" s="10"/>
      <c r="C153" s="60" t="s">
        <v>65</v>
      </c>
      <c r="D153" s="61"/>
      <c r="E153" s="60"/>
      <c r="F153" s="15"/>
      <c r="G153" s="60"/>
    </row>
    <row r="154" spans="1:7" x14ac:dyDescent="0.25">
      <c r="A154" s="22"/>
      <c r="B154" s="18"/>
      <c r="C154" s="60"/>
      <c r="D154" s="60"/>
      <c r="E154" s="60"/>
      <c r="F154" s="23"/>
      <c r="G154" s="60"/>
    </row>
    <row r="156" spans="1:7" ht="15.75" thickBot="1" x14ac:dyDescent="0.3"/>
    <row r="157" spans="1:7" ht="16.5" thickBot="1" x14ac:dyDescent="0.3">
      <c r="A157" s="57" t="s">
        <v>67</v>
      </c>
      <c r="B157" s="58"/>
      <c r="C157" s="58"/>
      <c r="D157" s="58"/>
      <c r="E157" s="58"/>
      <c r="F157" s="58"/>
      <c r="G157" s="59"/>
    </row>
    <row r="158" spans="1:7" ht="15.75" thickBot="1" x14ac:dyDescent="0.3">
      <c r="A158" s="7" t="s">
        <v>0</v>
      </c>
      <c r="B158" s="7" t="s">
        <v>1</v>
      </c>
      <c r="C158" s="7" t="s">
        <v>2</v>
      </c>
      <c r="D158" s="7" t="s">
        <v>3</v>
      </c>
      <c r="E158" s="7" t="s">
        <v>4</v>
      </c>
      <c r="F158" s="7" t="s">
        <v>5</v>
      </c>
      <c r="G158" s="7" t="s">
        <v>6</v>
      </c>
    </row>
    <row r="159" spans="1:7" x14ac:dyDescent="0.25">
      <c r="A159" s="9" t="s">
        <v>7</v>
      </c>
      <c r="B159" s="11"/>
      <c r="C159" s="11"/>
      <c r="D159" s="11"/>
      <c r="E159" s="11"/>
      <c r="F159" s="11"/>
      <c r="G159" s="11">
        <v>1</v>
      </c>
    </row>
    <row r="160" spans="1:7" x14ac:dyDescent="0.25">
      <c r="A160" s="14" t="s">
        <v>8</v>
      </c>
      <c r="B160" s="10"/>
      <c r="D160" s="6"/>
      <c r="E160" s="6"/>
      <c r="F160" s="15"/>
      <c r="G160" s="6" t="str">
        <f>class_13</f>
        <v>CLASS#13 - Cowan</v>
      </c>
    </row>
    <row r="161" spans="1:7" ht="15" customHeight="1" x14ac:dyDescent="0.25">
      <c r="A161" s="9" t="s">
        <v>9</v>
      </c>
      <c r="B161" s="10"/>
      <c r="D161" s="61"/>
      <c r="E161" s="61"/>
      <c r="F161" s="27"/>
      <c r="G161" s="60" t="str">
        <f>session_13</f>
        <v>NAV 2:  INTRO TO FLIGHT PLANNING</v>
      </c>
    </row>
    <row r="162" spans="1:7" x14ac:dyDescent="0.25">
      <c r="A162" s="17" t="s">
        <v>11</v>
      </c>
      <c r="B162" s="18"/>
      <c r="D162" s="60"/>
      <c r="E162" s="60"/>
      <c r="F162" s="28"/>
      <c r="G162" s="60"/>
    </row>
    <row r="163" spans="1:7" x14ac:dyDescent="0.25">
      <c r="A163" s="12">
        <f>G159+1</f>
        <v>2</v>
      </c>
      <c r="B163" s="12">
        <f t="shared" ref="B163" si="79">A163+1</f>
        <v>3</v>
      </c>
      <c r="C163" s="12">
        <f t="shared" ref="C163" si="80">B163+1</f>
        <v>4</v>
      </c>
      <c r="D163" s="12">
        <f t="shared" ref="D163" si="81">C163+1</f>
        <v>5</v>
      </c>
      <c r="E163" s="12">
        <f>D163+1</f>
        <v>6</v>
      </c>
      <c r="F163" s="12">
        <f t="shared" ref="F163" si="82">E163+1</f>
        <v>7</v>
      </c>
      <c r="G163" s="12">
        <f t="shared" ref="G163" si="83">F163+1</f>
        <v>8</v>
      </c>
    </row>
    <row r="164" spans="1:7" x14ac:dyDescent="0.25">
      <c r="A164" s="20"/>
      <c r="B164" s="21"/>
      <c r="C164" s="6" t="str">
        <f>class_9</f>
        <v>CLASS#9 - Bonus</v>
      </c>
      <c r="D164" s="6" t="str">
        <f>Class_5</f>
        <v>CLASS#5 -Aucoin</v>
      </c>
      <c r="E164" s="6" t="str">
        <f>Class_1</f>
        <v>CLASS#1 - Cowan</v>
      </c>
      <c r="F164" s="15"/>
      <c r="G164" s="6" t="str">
        <f>class_14</f>
        <v>CLASS#14 - Cowan</v>
      </c>
    </row>
    <row r="165" spans="1:7" ht="15" customHeight="1" x14ac:dyDescent="0.25">
      <c r="A165" s="20"/>
      <c r="B165" s="10"/>
      <c r="C165" s="61" t="str">
        <f>session_9</f>
        <v>MET 2:  AIR MASSES, FRONTS &amp; HAZARDS</v>
      </c>
      <c r="D165" s="60" t="str">
        <f>session_5</f>
        <v>AIRFRAMES, ENGINES &amp; SYSTEMS</v>
      </c>
      <c r="E165" s="61" t="str">
        <f>Session_1</f>
        <v>INTRO AND SMS</v>
      </c>
      <c r="F165" s="27"/>
      <c r="G165" s="61" t="str">
        <f>session_14</f>
        <v>NAV 3 :  FLIGHT PLANNING</v>
      </c>
    </row>
    <row r="166" spans="1:7" x14ac:dyDescent="0.25">
      <c r="A166" s="22"/>
      <c r="B166" s="18"/>
      <c r="C166" s="60"/>
      <c r="D166" s="60"/>
      <c r="E166" s="60"/>
      <c r="F166" s="28"/>
      <c r="G166" s="60"/>
    </row>
    <row r="167" spans="1:7" x14ac:dyDescent="0.25">
      <c r="A167" s="12">
        <f>G163+1</f>
        <v>9</v>
      </c>
      <c r="B167" s="12">
        <f t="shared" ref="B167" si="84">A167+1</f>
        <v>10</v>
      </c>
      <c r="C167" s="12">
        <f t="shared" ref="C167" si="85">B167+1</f>
        <v>11</v>
      </c>
      <c r="D167" s="12">
        <f>C167+1</f>
        <v>12</v>
      </c>
      <c r="E167" s="12">
        <f t="shared" ref="E167" si="86">D167+1</f>
        <v>13</v>
      </c>
      <c r="F167" s="12">
        <f t="shared" ref="F167" si="87">E167+1</f>
        <v>14</v>
      </c>
      <c r="G167" s="12">
        <f t="shared" ref="G167" si="88">F167+1</f>
        <v>15</v>
      </c>
    </row>
    <row r="168" spans="1:7" x14ac:dyDescent="0.25">
      <c r="A168" s="20"/>
      <c r="B168" s="21"/>
      <c r="C168" s="6" t="str">
        <f>class_10</f>
        <v>CLASS#10 - Bonus</v>
      </c>
      <c r="D168" s="6" t="str">
        <f>class_6</f>
        <v>CLASS#6 - Miller</v>
      </c>
      <c r="E168" s="6" t="str">
        <f>Class_2</f>
        <v>CLASS#2 -Iskidogan</v>
      </c>
      <c r="F168" s="15"/>
      <c r="G168" s="6" t="str">
        <f>class_15</f>
        <v>CLASS#15 - Miller</v>
      </c>
    </row>
    <row r="169" spans="1:7" ht="15" customHeight="1" x14ac:dyDescent="0.25">
      <c r="A169" s="20"/>
      <c r="B169" s="10"/>
      <c r="C169" s="61" t="str">
        <f>session_10</f>
        <v>MET 3:  WEATHER INTERPRETATION</v>
      </c>
      <c r="D169" s="60" t="s">
        <v>13</v>
      </c>
      <c r="E169" s="61" t="str">
        <f>session_2</f>
        <v>AERODYNAMICS AND THEORY OF FLIGHT</v>
      </c>
      <c r="F169" s="27"/>
      <c r="G169" s="60" t="str">
        <f>session_15</f>
        <v>RADIO &amp; ELECTRONIC THEORY</v>
      </c>
    </row>
    <row r="170" spans="1:7" x14ac:dyDescent="0.25">
      <c r="A170" s="22"/>
      <c r="B170" s="18"/>
      <c r="C170" s="60"/>
      <c r="D170" s="60"/>
      <c r="E170" s="60"/>
      <c r="F170" s="28"/>
      <c r="G170" s="60"/>
    </row>
    <row r="171" spans="1:7" x14ac:dyDescent="0.25">
      <c r="A171" s="12">
        <f>G167+1</f>
        <v>16</v>
      </c>
      <c r="B171" s="12">
        <f t="shared" ref="B171" si="89">A171+1</f>
        <v>17</v>
      </c>
      <c r="C171" s="12">
        <f>B171+1</f>
        <v>18</v>
      </c>
      <c r="D171" s="12">
        <f t="shared" ref="D171" si="90">C171+1</f>
        <v>19</v>
      </c>
      <c r="E171" s="12">
        <f t="shared" ref="E171" si="91">D171+1</f>
        <v>20</v>
      </c>
      <c r="F171" s="12">
        <f t="shared" ref="F171" si="92">E171+1</f>
        <v>21</v>
      </c>
      <c r="G171" s="12">
        <f t="shared" ref="G171" si="93">F171+1</f>
        <v>22</v>
      </c>
    </row>
    <row r="172" spans="1:7" x14ac:dyDescent="0.25">
      <c r="A172" s="20"/>
      <c r="B172" s="21"/>
      <c r="C172" s="6" t="str">
        <f>class_11</f>
        <v>CLASS#11 -Jewett</v>
      </c>
      <c r="D172" s="6" t="str">
        <f>class_7</f>
        <v>CLASS#7 - Cowan</v>
      </c>
      <c r="E172" s="6" t="str">
        <f>class_3</f>
        <v>CLASS#3 - Isikdogan</v>
      </c>
      <c r="F172" s="6"/>
      <c r="G172" s="6" t="str">
        <f>class_16</f>
        <v>CLASS#16 - Isikdogan</v>
      </c>
    </row>
    <row r="173" spans="1:7" x14ac:dyDescent="0.25">
      <c r="A173" s="20"/>
      <c r="B173" s="10"/>
      <c r="C173" s="60" t="str">
        <f>session_11</f>
        <v>FLIGHT COMPUTERS</v>
      </c>
      <c r="D173" s="60" t="s">
        <v>64</v>
      </c>
      <c r="E173" s="60" t="str">
        <f>session_3</f>
        <v>FLIGHT INSTRUMENTS</v>
      </c>
      <c r="F173" s="16"/>
      <c r="G173" s="60" t="str">
        <f>session_16</f>
        <v>PHYSIOLOGY &amp; PDM</v>
      </c>
    </row>
    <row r="174" spans="1:7" x14ac:dyDescent="0.25">
      <c r="A174" s="22"/>
      <c r="B174" s="18"/>
      <c r="C174" s="60"/>
      <c r="D174" s="60"/>
      <c r="E174" s="60"/>
      <c r="F174" s="19"/>
      <c r="G174" s="60"/>
    </row>
    <row r="175" spans="1:7" x14ac:dyDescent="0.25">
      <c r="A175" s="12">
        <f>G171+1</f>
        <v>23</v>
      </c>
      <c r="B175" s="12">
        <f t="shared" ref="B175" si="94">A175+1</f>
        <v>24</v>
      </c>
      <c r="C175" s="12">
        <f t="shared" ref="C175" si="95">B175+1</f>
        <v>25</v>
      </c>
      <c r="D175" s="12">
        <v>26</v>
      </c>
      <c r="E175" s="12">
        <v>27</v>
      </c>
      <c r="F175" s="12">
        <v>28</v>
      </c>
      <c r="G175" s="12">
        <v>29</v>
      </c>
    </row>
    <row r="176" spans="1:7" x14ac:dyDescent="0.25">
      <c r="A176" s="9"/>
      <c r="B176" s="21"/>
      <c r="C176" s="6" t="str">
        <f>class_12</f>
        <v>CLASS#12 - Cowan</v>
      </c>
      <c r="D176" s="6" t="str">
        <f>class_8</f>
        <v>CLASS#8 -Cummings</v>
      </c>
      <c r="E176" s="6" t="str">
        <f>class_4</f>
        <v>CLASS#4 - Isikdogan</v>
      </c>
      <c r="F176" s="6"/>
      <c r="G176" s="6"/>
    </row>
    <row r="177" spans="1:7" x14ac:dyDescent="0.25">
      <c r="A177" s="20"/>
      <c r="B177" s="10"/>
      <c r="C177" s="60" t="str">
        <f>session_12</f>
        <v>NAV 1:  BASIC NAV</v>
      </c>
      <c r="D177" s="60" t="s">
        <v>65</v>
      </c>
      <c r="E177" s="60" t="str">
        <f>session_4</f>
        <v>CARS &amp; FLIGHT OPERATIONS</v>
      </c>
      <c r="F177" s="15"/>
      <c r="G177" s="60"/>
    </row>
    <row r="178" spans="1:7" x14ac:dyDescent="0.25">
      <c r="A178" s="22"/>
      <c r="B178" s="18"/>
      <c r="C178" s="60"/>
      <c r="D178" s="60"/>
      <c r="E178" s="60"/>
      <c r="F178" s="23"/>
      <c r="G178" s="60"/>
    </row>
    <row r="179" spans="1:7" x14ac:dyDescent="0.25">
      <c r="A179" s="12">
        <f>G175+1</f>
        <v>30</v>
      </c>
      <c r="B179" s="12"/>
      <c r="C179" s="12"/>
      <c r="D179" s="12"/>
      <c r="E179" s="12"/>
      <c r="F179" s="12"/>
      <c r="G179" s="12"/>
    </row>
    <row r="180" spans="1:7" x14ac:dyDescent="0.25">
      <c r="A180" s="9"/>
      <c r="B180" s="9"/>
      <c r="C180" s="9"/>
      <c r="D180" s="9"/>
      <c r="E180" s="9"/>
      <c r="F180" s="9"/>
      <c r="G180" s="9"/>
    </row>
    <row r="181" spans="1:7" x14ac:dyDescent="0.25">
      <c r="A181" s="20"/>
      <c r="B181" s="20"/>
      <c r="C181" s="20"/>
      <c r="D181" s="20"/>
      <c r="E181" s="20"/>
      <c r="F181" s="20"/>
      <c r="G181" s="20"/>
    </row>
    <row r="182" spans="1:7" x14ac:dyDescent="0.25">
      <c r="A182" s="22"/>
      <c r="B182" s="22"/>
      <c r="C182" s="22"/>
      <c r="D182" s="22"/>
      <c r="E182" s="22"/>
      <c r="F182" s="22"/>
      <c r="G182" s="22"/>
    </row>
  </sheetData>
  <sheetProtection selectLockedCells="1" selectUnlockedCells="1"/>
  <mergeCells count="181">
    <mergeCell ref="J30:J31"/>
    <mergeCell ref="J34:J35"/>
    <mergeCell ref="E22:E23"/>
    <mergeCell ref="E18:E19"/>
    <mergeCell ref="I70:J70"/>
    <mergeCell ref="K62:K63"/>
    <mergeCell ref="K58:K59"/>
    <mergeCell ref="J38:J39"/>
    <mergeCell ref="J42:J43"/>
    <mergeCell ref="J46:J47"/>
    <mergeCell ref="J58:J59"/>
    <mergeCell ref="J50:J51"/>
    <mergeCell ref="J54:J55"/>
    <mergeCell ref="I46:I47"/>
    <mergeCell ref="I50:I51"/>
    <mergeCell ref="I38:I39"/>
    <mergeCell ref="J66:J67"/>
    <mergeCell ref="J62:J63"/>
    <mergeCell ref="I58:I59"/>
    <mergeCell ref="I62:I63"/>
    <mergeCell ref="I66:I67"/>
    <mergeCell ref="I30:I31"/>
    <mergeCell ref="I34:I35"/>
    <mergeCell ref="E26:E27"/>
    <mergeCell ref="G10:G11"/>
    <mergeCell ref="E14:E15"/>
    <mergeCell ref="A1:G5"/>
    <mergeCell ref="I54:I55"/>
    <mergeCell ref="C34:C35"/>
    <mergeCell ref="E46:E47"/>
    <mergeCell ref="D50:D51"/>
    <mergeCell ref="A30:G30"/>
    <mergeCell ref="C38:C39"/>
    <mergeCell ref="G22:G23"/>
    <mergeCell ref="G18:G19"/>
    <mergeCell ref="D22:D23"/>
    <mergeCell ref="G42:G43"/>
    <mergeCell ref="C22:C23"/>
    <mergeCell ref="C18:C19"/>
    <mergeCell ref="E34:E35"/>
    <mergeCell ref="G38:G39"/>
    <mergeCell ref="D34:D35"/>
    <mergeCell ref="E38:E39"/>
    <mergeCell ref="I42:I43"/>
    <mergeCell ref="I26:I27"/>
    <mergeCell ref="A52:G56"/>
    <mergeCell ref="E50:E51"/>
    <mergeCell ref="D38:D39"/>
    <mergeCell ref="G34:G35"/>
    <mergeCell ref="E10:E11"/>
    <mergeCell ref="A57:G57"/>
    <mergeCell ref="E61:E62"/>
    <mergeCell ref="E65:E66"/>
    <mergeCell ref="D69:D70"/>
    <mergeCell ref="G46:G47"/>
    <mergeCell ref="C46:C47"/>
    <mergeCell ref="D10:D11"/>
    <mergeCell ref="J6:J7"/>
    <mergeCell ref="J10:J11"/>
    <mergeCell ref="J14:J15"/>
    <mergeCell ref="J18:J19"/>
    <mergeCell ref="J22:J23"/>
    <mergeCell ref="I6:I7"/>
    <mergeCell ref="A6:G6"/>
    <mergeCell ref="D26:D27"/>
    <mergeCell ref="D18:D19"/>
    <mergeCell ref="G26:G27"/>
    <mergeCell ref="I18:I19"/>
    <mergeCell ref="I22:I23"/>
    <mergeCell ref="C10:C11"/>
    <mergeCell ref="C14:C15"/>
    <mergeCell ref="D14:D15"/>
    <mergeCell ref="G14:G15"/>
    <mergeCell ref="C26:C27"/>
    <mergeCell ref="I10:I11"/>
    <mergeCell ref="J26:J27"/>
    <mergeCell ref="I14:I15"/>
    <mergeCell ref="G73:G74"/>
    <mergeCell ref="G65:G66"/>
    <mergeCell ref="C93:C94"/>
    <mergeCell ref="E97:E98"/>
    <mergeCell ref="A109:G109"/>
    <mergeCell ref="C105:C106"/>
    <mergeCell ref="C101:C102"/>
    <mergeCell ref="D101:D102"/>
    <mergeCell ref="D42:D43"/>
    <mergeCell ref="E42:E43"/>
    <mergeCell ref="C77:C78"/>
    <mergeCell ref="C73:C74"/>
    <mergeCell ref="D46:D47"/>
    <mergeCell ref="D77:D78"/>
    <mergeCell ref="C69:C70"/>
    <mergeCell ref="G61:G62"/>
    <mergeCell ref="G50:G51"/>
    <mergeCell ref="C50:C51"/>
    <mergeCell ref="E69:E70"/>
    <mergeCell ref="D65:D66"/>
    <mergeCell ref="C65:C66"/>
    <mergeCell ref="D61:D62"/>
    <mergeCell ref="C61:C62"/>
    <mergeCell ref="C42:C43"/>
    <mergeCell ref="E113:E114"/>
    <mergeCell ref="G101:G102"/>
    <mergeCell ref="A85:G85"/>
    <mergeCell ref="C89:C90"/>
    <mergeCell ref="G89:G90"/>
    <mergeCell ref="D73:D74"/>
    <mergeCell ref="E73:E74"/>
    <mergeCell ref="G69:G70"/>
    <mergeCell ref="E93:E94"/>
    <mergeCell ref="D82:E82"/>
    <mergeCell ref="D89:D90"/>
    <mergeCell ref="D93:D94"/>
    <mergeCell ref="D105:D106"/>
    <mergeCell ref="E105:E106"/>
    <mergeCell ref="G105:G106"/>
    <mergeCell ref="G93:G94"/>
    <mergeCell ref="C97:C98"/>
    <mergeCell ref="D97:D98"/>
    <mergeCell ref="E101:E102"/>
    <mergeCell ref="G97:G98"/>
    <mergeCell ref="G113:G114"/>
    <mergeCell ref="E89:E90"/>
    <mergeCell ref="E77:E78"/>
    <mergeCell ref="G77:G78"/>
    <mergeCell ref="C129:C130"/>
    <mergeCell ref="G121:G122"/>
    <mergeCell ref="C125:C126"/>
    <mergeCell ref="G125:G126"/>
    <mergeCell ref="D129:D130"/>
    <mergeCell ref="E129:E130"/>
    <mergeCell ref="G129:G130"/>
    <mergeCell ref="E117:E118"/>
    <mergeCell ref="E121:E122"/>
    <mergeCell ref="D117:D118"/>
    <mergeCell ref="E125:E126"/>
    <mergeCell ref="C117:C118"/>
    <mergeCell ref="D121:D122"/>
    <mergeCell ref="G117:G118"/>
    <mergeCell ref="C121:C122"/>
    <mergeCell ref="D125:D126"/>
    <mergeCell ref="A133:G133"/>
    <mergeCell ref="D137:D138"/>
    <mergeCell ref="E141:E142"/>
    <mergeCell ref="G137:G138"/>
    <mergeCell ref="C141:C142"/>
    <mergeCell ref="D141:D142"/>
    <mergeCell ref="E145:E146"/>
    <mergeCell ref="G141:G142"/>
    <mergeCell ref="C145:C146"/>
    <mergeCell ref="D145:D146"/>
    <mergeCell ref="E149:E150"/>
    <mergeCell ref="G145:G146"/>
    <mergeCell ref="E137:E138"/>
    <mergeCell ref="C149:C150"/>
    <mergeCell ref="D149:D150"/>
    <mergeCell ref="G149:G150"/>
    <mergeCell ref="C153:C154"/>
    <mergeCell ref="D153:D154"/>
    <mergeCell ref="E153:E154"/>
    <mergeCell ref="G153:G154"/>
    <mergeCell ref="A157:G157"/>
    <mergeCell ref="C173:C174"/>
    <mergeCell ref="D173:D174"/>
    <mergeCell ref="E173:E174"/>
    <mergeCell ref="G173:G174"/>
    <mergeCell ref="C177:C178"/>
    <mergeCell ref="D177:D178"/>
    <mergeCell ref="E177:E178"/>
    <mergeCell ref="G177:G178"/>
    <mergeCell ref="D161:D162"/>
    <mergeCell ref="E161:E162"/>
    <mergeCell ref="G161:G162"/>
    <mergeCell ref="C165:C166"/>
    <mergeCell ref="D165:D166"/>
    <mergeCell ref="E165:E166"/>
    <mergeCell ref="G165:G166"/>
    <mergeCell ref="C169:C170"/>
    <mergeCell ref="D169:D170"/>
    <mergeCell ref="E169:E170"/>
    <mergeCell ref="G169:G170"/>
  </mergeCells>
  <phoneticPr fontId="0" type="noConversion"/>
  <printOptions horizontalCentered="1"/>
  <pageMargins left="0.196527777777778" right="0.19600000000000001" top="0.15763888888888899" bottom="0.196527777777778" header="0.51180555555555596" footer="0.51180555555555596"/>
  <pageSetup scale="65" firstPageNumber="0" orientation="portrait" r:id="rId1"/>
  <headerFooter alignWithMargins="0"/>
  <rowBreaks count="3" manualBreakCount="3">
    <brk id="51" max="10" man="1"/>
    <brk id="78" max="16383" man="1"/>
    <brk id="107" max="10" man="1"/>
  </rowBreaks>
  <colBreaks count="1" manualBreakCount="1">
    <brk id="10" max="17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8DB5-BDFB-40AB-9DDC-A6C565D9F617}">
  <dimension ref="A6:G32"/>
  <sheetViews>
    <sheetView view="pageBreakPreview" topLeftCell="A10" zoomScale="130" zoomScaleNormal="100" zoomScaleSheetLayoutView="130" workbookViewId="0">
      <selection activeCell="C31" sqref="C31:C32"/>
    </sheetView>
  </sheetViews>
  <sheetFormatPr defaultRowHeight="15" x14ac:dyDescent="0.25"/>
  <cols>
    <col min="1" max="1" width="10.5703125" customWidth="1"/>
    <col min="2" max="2" width="10.28515625" customWidth="1"/>
    <col min="3" max="3" width="18" customWidth="1"/>
    <col min="4" max="4" width="15.7109375" customWidth="1"/>
    <col min="5" max="5" width="17.5703125" customWidth="1"/>
    <col min="7" max="7" width="16.42578125" customWidth="1"/>
  </cols>
  <sheetData>
    <row r="6" spans="1:7" x14ac:dyDescent="0.25">
      <c r="A6" s="24"/>
      <c r="B6" s="21"/>
      <c r="C6" s="25"/>
      <c r="D6" s="25"/>
      <c r="E6" s="25"/>
      <c r="F6" s="41"/>
      <c r="G6" s="25"/>
    </row>
    <row r="7" spans="1:7" x14ac:dyDescent="0.25">
      <c r="A7" s="24"/>
      <c r="B7" s="21"/>
      <c r="C7" s="25"/>
      <c r="D7" s="25"/>
      <c r="E7" s="25"/>
      <c r="F7" s="41"/>
      <c r="G7" s="25"/>
    </row>
    <row r="8" spans="1:7" x14ac:dyDescent="0.25">
      <c r="A8" s="24"/>
      <c r="B8" s="21"/>
      <c r="C8" s="1"/>
      <c r="D8" s="64" t="s">
        <v>72</v>
      </c>
      <c r="E8" s="65"/>
      <c r="F8" s="41"/>
      <c r="G8" s="25"/>
    </row>
    <row r="9" spans="1:7" ht="21" x14ac:dyDescent="0.25">
      <c r="A9" s="24"/>
      <c r="B9" s="21"/>
      <c r="C9" s="25"/>
      <c r="D9" s="49">
        <v>2023</v>
      </c>
      <c r="E9" s="25"/>
      <c r="F9" s="41"/>
      <c r="G9" s="25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6.5" thickBot="1" x14ac:dyDescent="0.3">
      <c r="A11" s="57" t="s">
        <v>54</v>
      </c>
      <c r="B11" s="58"/>
      <c r="C11" s="58"/>
      <c r="D11" s="58"/>
      <c r="E11" s="58"/>
      <c r="F11" s="58"/>
      <c r="G11" s="59"/>
    </row>
    <row r="12" spans="1:7" ht="15.75" thickBot="1" x14ac:dyDescent="0.3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</row>
    <row r="13" spans="1:7" x14ac:dyDescent="0.25">
      <c r="A13" s="9" t="s">
        <v>7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</row>
    <row r="14" spans="1:7" x14ac:dyDescent="0.25">
      <c r="A14" s="14" t="s">
        <v>8</v>
      </c>
      <c r="B14" s="10"/>
      <c r="C14" s="6" t="str">
        <f>class_13</f>
        <v>CLASS#13 - Cowan</v>
      </c>
      <c r="D14" s="42" t="str">
        <f>class_9</f>
        <v>CLASS#9 - Bonus</v>
      </c>
      <c r="E14" s="6" t="str">
        <f>Class_5</f>
        <v>CLASS#5 -Aucoin</v>
      </c>
      <c r="F14" s="15"/>
      <c r="G14" s="6" t="str">
        <f>Class_1</f>
        <v>CLASS#1 - Cowan</v>
      </c>
    </row>
    <row r="15" spans="1:7" ht="15" customHeight="1" x14ac:dyDescent="0.25">
      <c r="A15" s="9" t="s">
        <v>9</v>
      </c>
      <c r="B15" s="10"/>
      <c r="C15" s="60" t="str">
        <f>session_13</f>
        <v>NAV 2:  INTRO TO FLIGHT PLANNING</v>
      </c>
      <c r="D15" s="62" t="str">
        <f>session_9</f>
        <v>MET 2:  AIR MASSES, FRONTS &amp; HAZARDS</v>
      </c>
      <c r="E15" s="60" t="str">
        <f>session_5</f>
        <v>AIRFRAMES, ENGINES &amp; SYSTEMS</v>
      </c>
      <c r="F15" s="27"/>
      <c r="G15" s="61" t="str">
        <f>Session_1</f>
        <v>INTRO AND SMS</v>
      </c>
    </row>
    <row r="16" spans="1:7" ht="15" customHeight="1" x14ac:dyDescent="0.25">
      <c r="A16" s="17" t="s">
        <v>11</v>
      </c>
      <c r="B16" s="18"/>
      <c r="C16" s="61"/>
      <c r="D16" s="62"/>
      <c r="E16" s="60"/>
      <c r="F16" s="28"/>
      <c r="G16" s="60"/>
    </row>
    <row r="17" spans="1:7" x14ac:dyDescent="0.25">
      <c r="A17" s="12">
        <f>G13+1</f>
        <v>8</v>
      </c>
      <c r="B17" s="12">
        <f t="shared" ref="B17:D17" si="0">A17+1</f>
        <v>9</v>
      </c>
      <c r="C17" s="12">
        <f t="shared" si="0"/>
        <v>10</v>
      </c>
      <c r="D17" s="12">
        <f t="shared" si="0"/>
        <v>11</v>
      </c>
      <c r="E17" s="12">
        <f>D17+1</f>
        <v>12</v>
      </c>
      <c r="F17" s="12">
        <f t="shared" ref="F17:G17" si="1">E17+1</f>
        <v>13</v>
      </c>
      <c r="G17" s="12">
        <f t="shared" si="1"/>
        <v>14</v>
      </c>
    </row>
    <row r="18" spans="1:7" x14ac:dyDescent="0.25">
      <c r="A18" s="20"/>
      <c r="B18" s="21"/>
      <c r="C18" s="6" t="str">
        <f>class_14</f>
        <v>CLASS#14 - Cowan</v>
      </c>
      <c r="D18" s="6" t="str">
        <f>class_10</f>
        <v>CLASS#10 - Bonus</v>
      </c>
      <c r="E18" s="6" t="str">
        <f>class_6</f>
        <v>CLASS#6 - Miller</v>
      </c>
      <c r="F18" s="15"/>
      <c r="G18" s="6" t="str">
        <f>Class_2</f>
        <v>CLASS#2 -Iskidogan</v>
      </c>
    </row>
    <row r="19" spans="1:7" ht="15" customHeight="1" x14ac:dyDescent="0.25">
      <c r="A19" s="20"/>
      <c r="B19" s="10"/>
      <c r="C19" s="61" t="str">
        <f>session_14</f>
        <v>NAV 3 :  FLIGHT PLANNING</v>
      </c>
      <c r="D19" s="61" t="str">
        <f>session_10</f>
        <v>MET 3:  WEATHER INTERPRETATION</v>
      </c>
      <c r="E19" s="61" t="str">
        <f>session_6</f>
        <v>AIRCRAFT PERFORMANCE</v>
      </c>
      <c r="F19" s="27"/>
      <c r="G19" s="61" t="str">
        <f>session_2</f>
        <v>AERODYNAMICS AND THEORY OF FLIGHT</v>
      </c>
    </row>
    <row r="20" spans="1:7" ht="15" customHeight="1" x14ac:dyDescent="0.25">
      <c r="A20" s="22"/>
      <c r="B20" s="18"/>
      <c r="C20" s="60"/>
      <c r="D20" s="60"/>
      <c r="E20" s="60"/>
      <c r="F20" s="28"/>
      <c r="G20" s="60"/>
    </row>
    <row r="21" spans="1:7" x14ac:dyDescent="0.25">
      <c r="A21" s="12">
        <f>G17+1</f>
        <v>15</v>
      </c>
      <c r="B21" s="12">
        <f t="shared" ref="B21:C21" si="2">A21+1</f>
        <v>16</v>
      </c>
      <c r="C21" s="12">
        <f t="shared" si="2"/>
        <v>17</v>
      </c>
      <c r="D21" s="12">
        <f>C21+1</f>
        <v>18</v>
      </c>
      <c r="E21" s="12">
        <f t="shared" ref="E21:G21" si="3">D21+1</f>
        <v>19</v>
      </c>
      <c r="F21" s="12">
        <f t="shared" si="3"/>
        <v>20</v>
      </c>
      <c r="G21" s="12">
        <f t="shared" si="3"/>
        <v>21</v>
      </c>
    </row>
    <row r="22" spans="1:7" x14ac:dyDescent="0.25">
      <c r="A22" s="20"/>
      <c r="B22" s="21"/>
      <c r="C22" s="6" t="str">
        <f>class_15</f>
        <v>CLASS#15 - Miller</v>
      </c>
      <c r="D22" s="6" t="str">
        <f>class_11</f>
        <v>CLASS#11 -Jewett</v>
      </c>
      <c r="E22" s="6" t="str">
        <f>class_7</f>
        <v>CLASS#7 - Cowan</v>
      </c>
      <c r="F22" s="15"/>
      <c r="G22" s="6" t="str">
        <f>class_3</f>
        <v>CLASS#3 - Isikdogan</v>
      </c>
    </row>
    <row r="23" spans="1:7" ht="15" customHeight="1" x14ac:dyDescent="0.25">
      <c r="A23" s="20"/>
      <c r="B23" s="10"/>
      <c r="C23" s="60" t="str">
        <f>session_15</f>
        <v>RADIO &amp; ELECTRONIC THEORY</v>
      </c>
      <c r="D23" s="60" t="str">
        <f>session_11</f>
        <v>FLIGHT COMPUTERS</v>
      </c>
      <c r="E23" s="61" t="str">
        <f>session_7</f>
        <v>Documents. &amp; PSTAR EXAM</v>
      </c>
      <c r="F23" s="27"/>
      <c r="G23" s="60" t="str">
        <f>session_3</f>
        <v>FLIGHT INSTRUMENTS</v>
      </c>
    </row>
    <row r="24" spans="1:7" x14ac:dyDescent="0.25">
      <c r="A24" s="22"/>
      <c r="B24" s="18"/>
      <c r="C24" s="60"/>
      <c r="D24" s="60"/>
      <c r="E24" s="60"/>
      <c r="F24" s="28"/>
      <c r="G24" s="60"/>
    </row>
    <row r="25" spans="1:7" x14ac:dyDescent="0.25">
      <c r="A25" s="12">
        <f>G21+1</f>
        <v>22</v>
      </c>
      <c r="B25" s="12">
        <f t="shared" ref="B25" si="4">A25+1</f>
        <v>23</v>
      </c>
      <c r="C25" s="12">
        <f>B25+1</f>
        <v>24</v>
      </c>
      <c r="D25" s="12">
        <f t="shared" ref="D25:G25" si="5">C25+1</f>
        <v>25</v>
      </c>
      <c r="E25" s="12">
        <f t="shared" si="5"/>
        <v>26</v>
      </c>
      <c r="F25" s="12">
        <f t="shared" si="5"/>
        <v>27</v>
      </c>
      <c r="G25" s="12">
        <f t="shared" si="5"/>
        <v>28</v>
      </c>
    </row>
    <row r="26" spans="1:7" x14ac:dyDescent="0.25">
      <c r="A26" s="20"/>
      <c r="B26" s="21"/>
      <c r="C26" s="6" t="str">
        <f>class_16</f>
        <v>CLASS#16 - Isikdogan</v>
      </c>
      <c r="D26" s="6" t="str">
        <f>class_12</f>
        <v>CLASS#12 - Cowan</v>
      </c>
      <c r="E26" s="6" t="str">
        <f>class_8</f>
        <v>CLASS#8 -Cummings</v>
      </c>
      <c r="F26" s="6"/>
      <c r="G26" s="6" t="str">
        <f>class_4</f>
        <v>CLASS#4 - Isikdogan</v>
      </c>
    </row>
    <row r="27" spans="1:7" ht="15" customHeight="1" x14ac:dyDescent="0.25">
      <c r="A27" s="20"/>
      <c r="B27" s="10"/>
      <c r="C27" s="60" t="str">
        <f>session_16</f>
        <v>PHYSIOLOGY &amp; PDM</v>
      </c>
      <c r="D27" s="60" t="str">
        <f>session_12</f>
        <v>NAV 1:  BASIC NAV</v>
      </c>
      <c r="E27" s="61" t="str">
        <f>session_8</f>
        <v>MET 1:   BASIC THEORY</v>
      </c>
      <c r="F27" s="16"/>
      <c r="G27" s="60" t="str">
        <f>session_4</f>
        <v>CARS &amp; FLIGHT OPERATIONS</v>
      </c>
    </row>
    <row r="28" spans="1:7" ht="15" customHeight="1" x14ac:dyDescent="0.25">
      <c r="A28" s="20"/>
      <c r="B28" s="10"/>
      <c r="C28" s="60"/>
      <c r="D28" s="60"/>
      <c r="E28" s="60"/>
      <c r="F28" s="16"/>
      <c r="G28" s="61"/>
    </row>
    <row r="29" spans="1:7" x14ac:dyDescent="0.25">
      <c r="A29" s="50">
        <f>G25+1</f>
        <v>29</v>
      </c>
      <c r="B29" s="51">
        <f t="shared" ref="B29:C29" si="6">A29+1</f>
        <v>30</v>
      </c>
      <c r="C29" s="51">
        <f t="shared" si="6"/>
        <v>31</v>
      </c>
      <c r="D29" s="51"/>
      <c r="E29" s="51"/>
      <c r="F29" s="51"/>
      <c r="G29" s="33"/>
    </row>
    <row r="30" spans="1:7" x14ac:dyDescent="0.25">
      <c r="A30" s="52"/>
      <c r="B30" s="21"/>
      <c r="C30" s="6"/>
      <c r="D30" s="6"/>
      <c r="E30" s="6"/>
      <c r="F30" s="6"/>
      <c r="G30" s="31"/>
    </row>
    <row r="31" spans="1:7" x14ac:dyDescent="0.25">
      <c r="A31" s="53"/>
      <c r="B31" s="10"/>
      <c r="C31" s="61"/>
      <c r="D31" s="61"/>
      <c r="E31" s="60"/>
      <c r="F31" s="15"/>
      <c r="G31" s="72"/>
    </row>
    <row r="32" spans="1:7" x14ac:dyDescent="0.25">
      <c r="A32" s="54"/>
      <c r="B32" s="55"/>
      <c r="C32" s="73"/>
      <c r="D32" s="73"/>
      <c r="E32" s="73"/>
      <c r="F32" s="56"/>
      <c r="G32" s="74"/>
    </row>
  </sheetData>
  <mergeCells count="22">
    <mergeCell ref="C27:C28"/>
    <mergeCell ref="D27:D28"/>
    <mergeCell ref="E23:E24"/>
    <mergeCell ref="G27:G28"/>
    <mergeCell ref="C31:C32"/>
    <mergeCell ref="D31:D32"/>
    <mergeCell ref="E31:E32"/>
    <mergeCell ref="G31:G32"/>
    <mergeCell ref="E27:E28"/>
    <mergeCell ref="C19:C20"/>
    <mergeCell ref="D19:D20"/>
    <mergeCell ref="E15:E16"/>
    <mergeCell ref="G19:G20"/>
    <mergeCell ref="C23:C24"/>
    <mergeCell ref="D23:D24"/>
    <mergeCell ref="E19:E20"/>
    <mergeCell ref="G23:G24"/>
    <mergeCell ref="D8:E8"/>
    <mergeCell ref="A11:G11"/>
    <mergeCell ref="C15:C16"/>
    <mergeCell ref="D15:D16"/>
    <mergeCell ref="G15:G16"/>
  </mergeCells>
  <pageMargins left="0.7" right="0.7" top="0.75" bottom="0.7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8E63-CB57-4337-8C45-56804300473F}">
  <dimension ref="A1:G26"/>
  <sheetViews>
    <sheetView view="pageBreakPreview" topLeftCell="A7" zoomScale="145" zoomScaleNormal="100" zoomScaleSheetLayoutView="145" workbookViewId="0">
      <selection activeCell="G8" sqref="G8:G10"/>
    </sheetView>
  </sheetViews>
  <sheetFormatPr defaultRowHeight="15" x14ac:dyDescent="0.25"/>
  <cols>
    <col min="3" max="3" width="16.28515625" customWidth="1"/>
    <col min="4" max="4" width="15.42578125" customWidth="1"/>
    <col min="5" max="5" width="16.140625" customWidth="1"/>
    <col min="7" max="7" width="17.140625" customWidth="1"/>
  </cols>
  <sheetData>
    <row r="1" spans="1:7" x14ac:dyDescent="0.25">
      <c r="A1" s="24"/>
      <c r="B1" s="21"/>
      <c r="C1" s="25"/>
      <c r="D1" s="25"/>
      <c r="E1" s="25"/>
      <c r="F1" s="41"/>
      <c r="G1" s="25"/>
    </row>
    <row r="2" spans="1:7" x14ac:dyDescent="0.25">
      <c r="A2" s="24"/>
      <c r="B2" s="21"/>
      <c r="C2" s="25"/>
      <c r="D2" s="25"/>
      <c r="E2" s="25"/>
      <c r="F2" s="41"/>
      <c r="G2" s="25"/>
    </row>
    <row r="3" spans="1:7" x14ac:dyDescent="0.25">
      <c r="A3" s="24"/>
      <c r="B3" s="21"/>
      <c r="C3" s="1"/>
      <c r="D3" s="64" t="s">
        <v>72</v>
      </c>
      <c r="E3" s="65"/>
      <c r="F3" s="41"/>
      <c r="G3" s="25"/>
    </row>
    <row r="4" spans="1:7" ht="21.75" thickBot="1" x14ac:dyDescent="0.3">
      <c r="A4" s="24"/>
      <c r="B4" s="21"/>
      <c r="C4" s="25"/>
      <c r="D4" s="49">
        <v>2023</v>
      </c>
      <c r="E4" s="25"/>
      <c r="F4" s="41"/>
      <c r="G4" s="25"/>
    </row>
    <row r="5" spans="1:7" ht="23.25" customHeight="1" thickBot="1" x14ac:dyDescent="0.3">
      <c r="A5" s="57" t="s">
        <v>63</v>
      </c>
      <c r="B5" s="58"/>
      <c r="C5" s="58"/>
      <c r="D5" s="58"/>
      <c r="E5" s="58"/>
      <c r="F5" s="58"/>
      <c r="G5" s="59"/>
    </row>
    <row r="6" spans="1:7" ht="15.75" thickBot="1" x14ac:dyDescent="0.3">
      <c r="A6" s="7" t="s">
        <v>0</v>
      </c>
      <c r="B6" s="7" t="s">
        <v>1</v>
      </c>
      <c r="C6" s="7" t="s">
        <v>2</v>
      </c>
      <c r="D6" s="47" t="s">
        <v>3</v>
      </c>
      <c r="E6" s="7" t="s">
        <v>4</v>
      </c>
      <c r="F6" s="7" t="s">
        <v>5</v>
      </c>
      <c r="G6" s="7" t="s">
        <v>6</v>
      </c>
    </row>
    <row r="7" spans="1:7" x14ac:dyDescent="0.25">
      <c r="A7" s="9" t="s">
        <v>7</v>
      </c>
      <c r="B7" s="11"/>
      <c r="C7" s="45"/>
      <c r="D7" s="48">
        <v>1</v>
      </c>
      <c r="E7" s="46">
        <v>2</v>
      </c>
      <c r="F7" s="11">
        <v>3</v>
      </c>
      <c r="G7" s="11">
        <v>4</v>
      </c>
    </row>
    <row r="8" spans="1:7" x14ac:dyDescent="0.25">
      <c r="A8" s="14" t="s">
        <v>8</v>
      </c>
      <c r="B8" s="10"/>
      <c r="C8" s="1"/>
      <c r="D8" s="43"/>
      <c r="E8" s="42" t="str">
        <f>class_9</f>
        <v>CLASS#9 - Bonus</v>
      </c>
      <c r="F8" s="15"/>
      <c r="G8" s="6" t="str">
        <f>Class_5</f>
        <v>CLASS#5 -Aucoin</v>
      </c>
    </row>
    <row r="9" spans="1:7" x14ac:dyDescent="0.25">
      <c r="A9" s="9" t="s">
        <v>9</v>
      </c>
      <c r="B9" s="10"/>
      <c r="C9" s="1"/>
      <c r="D9" s="43"/>
      <c r="E9" s="62" t="str">
        <f>session_9</f>
        <v>MET 2:  AIR MASSES, FRONTS &amp; HAZARDS</v>
      </c>
      <c r="F9" s="27"/>
      <c r="G9" s="60" t="str">
        <f>session_5</f>
        <v>AIRFRAMES, ENGINES &amp; SYSTEMS</v>
      </c>
    </row>
    <row r="10" spans="1:7" x14ac:dyDescent="0.25">
      <c r="A10" s="17" t="s">
        <v>11</v>
      </c>
      <c r="B10" s="18"/>
      <c r="C10" s="1"/>
      <c r="D10" s="44"/>
      <c r="E10" s="63"/>
      <c r="F10" s="28"/>
      <c r="G10" s="60"/>
    </row>
    <row r="11" spans="1:7" x14ac:dyDescent="0.25">
      <c r="A11" s="12">
        <f>G7+1</f>
        <v>5</v>
      </c>
      <c r="B11" s="12">
        <f t="shared" ref="B11:D11" si="0">A11+1</f>
        <v>6</v>
      </c>
      <c r="C11" s="12">
        <f t="shared" si="0"/>
        <v>7</v>
      </c>
      <c r="D11" s="11">
        <f t="shared" si="0"/>
        <v>8</v>
      </c>
      <c r="E11" s="12">
        <f>D11+1</f>
        <v>9</v>
      </c>
      <c r="F11" s="12">
        <f t="shared" ref="F11:G11" si="1">E11+1</f>
        <v>10</v>
      </c>
      <c r="G11" s="12">
        <f t="shared" si="1"/>
        <v>11</v>
      </c>
    </row>
    <row r="12" spans="1:7" x14ac:dyDescent="0.25">
      <c r="A12" s="20"/>
      <c r="B12" s="21"/>
      <c r="C12" s="6" t="str">
        <f>Class_1</f>
        <v>CLASS#1 - Cowan</v>
      </c>
      <c r="D12" s="6" t="str">
        <f>class_14</f>
        <v>CLASS#14 - Cowan</v>
      </c>
      <c r="E12" s="6" t="str">
        <f>class_10</f>
        <v>CLASS#10 - Bonus</v>
      </c>
      <c r="F12" s="15"/>
      <c r="G12" s="6" t="str">
        <f>class_6</f>
        <v>CLASS#6 - Miller</v>
      </c>
    </row>
    <row r="13" spans="1:7" x14ac:dyDescent="0.25">
      <c r="A13" s="20"/>
      <c r="B13" s="10"/>
      <c r="C13" s="61" t="str">
        <f>Session_1</f>
        <v>INTRO AND SMS</v>
      </c>
      <c r="D13" s="61" t="str">
        <f>session_14</f>
        <v>NAV 3 :  FLIGHT PLANNING</v>
      </c>
      <c r="E13" s="61" t="str">
        <f>session_10</f>
        <v>MET 3:  WEATHER INTERPRETATION</v>
      </c>
      <c r="F13" s="27"/>
      <c r="G13" s="60" t="s">
        <v>13</v>
      </c>
    </row>
    <row r="14" spans="1:7" x14ac:dyDescent="0.25">
      <c r="A14" s="22"/>
      <c r="B14" s="18"/>
      <c r="C14" s="60"/>
      <c r="D14" s="60"/>
      <c r="E14" s="60"/>
      <c r="F14" s="28"/>
      <c r="G14" s="60"/>
    </row>
    <row r="15" spans="1:7" x14ac:dyDescent="0.25">
      <c r="A15" s="12">
        <f>G11+1</f>
        <v>12</v>
      </c>
      <c r="B15" s="12">
        <f t="shared" ref="B15:C15" si="2">A15+1</f>
        <v>13</v>
      </c>
      <c r="C15" s="12">
        <f t="shared" si="2"/>
        <v>14</v>
      </c>
      <c r="D15" s="12">
        <f>C15+1</f>
        <v>15</v>
      </c>
      <c r="E15" s="12">
        <f t="shared" ref="E15:G15" si="3">D15+1</f>
        <v>16</v>
      </c>
      <c r="F15" s="12">
        <f t="shared" si="3"/>
        <v>17</v>
      </c>
      <c r="G15" s="12">
        <f t="shared" si="3"/>
        <v>18</v>
      </c>
    </row>
    <row r="16" spans="1:7" x14ac:dyDescent="0.25">
      <c r="A16" s="20"/>
      <c r="B16" s="21"/>
      <c r="C16" s="6" t="str">
        <f>Class_2</f>
        <v>CLASS#2 -Iskidogan</v>
      </c>
      <c r="D16" s="6" t="str">
        <f>class_15</f>
        <v>CLASS#15 - Miller</v>
      </c>
      <c r="E16" s="6" t="str">
        <f>class_11</f>
        <v>CLASS#11 -Jewett</v>
      </c>
      <c r="F16" s="15"/>
      <c r="G16" s="6" t="str">
        <f>class_7</f>
        <v>CLASS#7 - Cowan</v>
      </c>
    </row>
    <row r="17" spans="1:7" x14ac:dyDescent="0.25">
      <c r="A17" s="20"/>
      <c r="B17" s="10"/>
      <c r="C17" s="61" t="str">
        <f>session_2</f>
        <v>AERODYNAMICS AND THEORY OF FLIGHT</v>
      </c>
      <c r="D17" s="60" t="str">
        <f>session_15</f>
        <v>RADIO &amp; ELECTRONIC THEORY</v>
      </c>
      <c r="E17" s="60" t="str">
        <f>session_11</f>
        <v>FLIGHT COMPUTERS</v>
      </c>
      <c r="F17" s="27"/>
      <c r="G17" s="60" t="s">
        <v>64</v>
      </c>
    </row>
    <row r="18" spans="1:7" x14ac:dyDescent="0.25">
      <c r="A18" s="22"/>
      <c r="B18" s="18"/>
      <c r="C18" s="60"/>
      <c r="D18" s="60"/>
      <c r="E18" s="60"/>
      <c r="F18" s="28"/>
      <c r="G18" s="60"/>
    </row>
    <row r="19" spans="1:7" x14ac:dyDescent="0.25">
      <c r="A19" s="12">
        <f>G15+1</f>
        <v>19</v>
      </c>
      <c r="B19" s="12">
        <f t="shared" ref="B19" si="4">A19+1</f>
        <v>20</v>
      </c>
      <c r="C19" s="12">
        <f>B19+1</f>
        <v>21</v>
      </c>
      <c r="D19" s="12">
        <f t="shared" ref="D19:G19" si="5">C19+1</f>
        <v>22</v>
      </c>
      <c r="E19" s="12">
        <f t="shared" si="5"/>
        <v>23</v>
      </c>
      <c r="F19" s="12">
        <f t="shared" si="5"/>
        <v>24</v>
      </c>
      <c r="G19" s="12">
        <f t="shared" si="5"/>
        <v>25</v>
      </c>
    </row>
    <row r="20" spans="1:7" x14ac:dyDescent="0.25">
      <c r="A20" s="20"/>
      <c r="B20" s="21"/>
      <c r="C20" s="6" t="str">
        <f>class_3</f>
        <v>CLASS#3 - Isikdogan</v>
      </c>
      <c r="D20" s="6" t="str">
        <f>class_16</f>
        <v>CLASS#16 - Isikdogan</v>
      </c>
      <c r="E20" s="6" t="str">
        <f>class_12</f>
        <v>CLASS#12 - Cowan</v>
      </c>
      <c r="F20" s="6"/>
      <c r="G20" s="6" t="str">
        <f>class_8</f>
        <v>CLASS#8 -Cummings</v>
      </c>
    </row>
    <row r="21" spans="1:7" x14ac:dyDescent="0.25">
      <c r="A21" s="20"/>
      <c r="B21" s="10"/>
      <c r="C21" s="60" t="str">
        <f>session_3</f>
        <v>FLIGHT INSTRUMENTS</v>
      </c>
      <c r="D21" s="60" t="str">
        <f>session_16</f>
        <v>PHYSIOLOGY &amp; PDM</v>
      </c>
      <c r="E21" s="60" t="str">
        <f>session_12</f>
        <v>NAV 1:  BASIC NAV</v>
      </c>
      <c r="F21" s="16"/>
      <c r="G21" s="60" t="s">
        <v>65</v>
      </c>
    </row>
    <row r="22" spans="1:7" x14ac:dyDescent="0.25">
      <c r="A22" s="22"/>
      <c r="B22" s="18"/>
      <c r="C22" s="60"/>
      <c r="D22" s="60"/>
      <c r="E22" s="60"/>
      <c r="F22" s="19"/>
      <c r="G22" s="60"/>
    </row>
    <row r="23" spans="1:7" x14ac:dyDescent="0.25">
      <c r="A23" s="12">
        <f>G19+1</f>
        <v>26</v>
      </c>
      <c r="B23" s="12">
        <f t="shared" ref="B23:C23" si="6">A23+1</f>
        <v>27</v>
      </c>
      <c r="C23" s="12">
        <f t="shared" si="6"/>
        <v>28</v>
      </c>
      <c r="D23" s="12"/>
      <c r="E23" s="12"/>
      <c r="F23" s="12"/>
      <c r="G23" s="12"/>
    </row>
    <row r="24" spans="1:7" x14ac:dyDescent="0.25">
      <c r="A24" s="9"/>
      <c r="B24" s="21"/>
      <c r="C24" s="6" t="str">
        <f>class_4</f>
        <v>CLASS#4 - Isikdogan</v>
      </c>
      <c r="D24" s="6"/>
      <c r="E24" s="6"/>
      <c r="F24" s="6"/>
      <c r="G24" s="6"/>
    </row>
    <row r="25" spans="1:7" x14ac:dyDescent="0.25">
      <c r="A25" s="20"/>
      <c r="B25" s="10"/>
      <c r="C25" s="60" t="str">
        <f>session_4</f>
        <v>CARS &amp; FLIGHT OPERATIONS</v>
      </c>
      <c r="D25" s="61"/>
      <c r="E25" s="60"/>
      <c r="F25" s="15"/>
      <c r="G25" s="60"/>
    </row>
    <row r="26" spans="1:7" x14ac:dyDescent="0.25">
      <c r="A26" s="22"/>
      <c r="B26" s="18"/>
      <c r="C26" s="60"/>
      <c r="D26" s="60"/>
      <c r="E26" s="60"/>
      <c r="F26" s="23"/>
      <c r="G26" s="60"/>
    </row>
  </sheetData>
  <mergeCells count="20">
    <mergeCell ref="D3:E3"/>
    <mergeCell ref="C17:C18"/>
    <mergeCell ref="D17:D18"/>
    <mergeCell ref="E17:E18"/>
    <mergeCell ref="G17:G18"/>
    <mergeCell ref="A5:G5"/>
    <mergeCell ref="E9:E10"/>
    <mergeCell ref="G9:G10"/>
    <mergeCell ref="C13:C14"/>
    <mergeCell ref="D13:D14"/>
    <mergeCell ref="E13:E14"/>
    <mergeCell ref="G13:G14"/>
    <mergeCell ref="C25:C26"/>
    <mergeCell ref="D25:D26"/>
    <mergeCell ref="E25:E26"/>
    <mergeCell ref="G25:G26"/>
    <mergeCell ref="C21:C22"/>
    <mergeCell ref="D21:D22"/>
    <mergeCell ref="E21:E22"/>
    <mergeCell ref="G21:G22"/>
  </mergeCells>
  <pageMargins left="0.7" right="0.7" top="0.75" bottom="0.75" header="0.3" footer="0.3"/>
  <pageSetup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3A5CB-311E-4917-B9F6-4E9CAFF17194}">
  <dimension ref="A1:G26"/>
  <sheetViews>
    <sheetView view="pageBreakPreview" zoomScale="115" zoomScaleNormal="100" zoomScaleSheetLayoutView="115" workbookViewId="0">
      <selection activeCell="E23" sqref="E23"/>
    </sheetView>
  </sheetViews>
  <sheetFormatPr defaultRowHeight="15" x14ac:dyDescent="0.25"/>
  <cols>
    <col min="3" max="3" width="17.140625" customWidth="1"/>
    <col min="4" max="4" width="16.42578125" customWidth="1"/>
    <col min="5" max="5" width="16.28515625" customWidth="1"/>
    <col min="6" max="6" width="10" customWidth="1"/>
    <col min="7" max="7" width="16.5703125" customWidth="1"/>
  </cols>
  <sheetData>
    <row r="1" spans="1:7" x14ac:dyDescent="0.25">
      <c r="A1" s="24"/>
      <c r="B1" s="21"/>
      <c r="C1" s="25"/>
      <c r="D1" s="25"/>
      <c r="E1" s="25"/>
      <c r="F1" s="41"/>
      <c r="G1" s="25"/>
    </row>
    <row r="2" spans="1:7" x14ac:dyDescent="0.25">
      <c r="A2" s="24"/>
      <c r="B2" s="21"/>
      <c r="C2" s="25"/>
      <c r="D2" s="25"/>
      <c r="E2" s="25"/>
      <c r="F2" s="41"/>
      <c r="G2" s="25"/>
    </row>
    <row r="3" spans="1:7" x14ac:dyDescent="0.25">
      <c r="A3" s="24"/>
      <c r="B3" s="21"/>
      <c r="C3" s="1"/>
      <c r="D3" s="64" t="s">
        <v>72</v>
      </c>
      <c r="E3" s="65"/>
      <c r="F3" s="41"/>
      <c r="G3" s="25"/>
    </row>
    <row r="4" spans="1:7" ht="21.75" thickBot="1" x14ac:dyDescent="0.3">
      <c r="A4" s="24"/>
      <c r="B4" s="21"/>
      <c r="C4" s="25"/>
      <c r="D4" s="49">
        <v>2023</v>
      </c>
      <c r="E4" s="25"/>
      <c r="F4" s="41"/>
      <c r="G4" s="25"/>
    </row>
    <row r="5" spans="1:7" ht="16.5" thickBot="1" x14ac:dyDescent="0.3">
      <c r="A5" s="57" t="s">
        <v>66</v>
      </c>
      <c r="B5" s="58"/>
      <c r="C5" s="58"/>
      <c r="D5" s="58"/>
      <c r="E5" s="58"/>
      <c r="F5" s="58"/>
      <c r="G5" s="59"/>
    </row>
    <row r="6" spans="1:7" ht="15.75" thickBot="1" x14ac:dyDescent="0.3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</row>
    <row r="7" spans="1:7" x14ac:dyDescent="0.25">
      <c r="A7" s="9" t="s">
        <v>7</v>
      </c>
      <c r="B7" s="11"/>
      <c r="C7" s="11"/>
      <c r="D7" s="11">
        <v>1</v>
      </c>
      <c r="E7" s="11">
        <v>2</v>
      </c>
      <c r="F7" s="11">
        <v>3</v>
      </c>
      <c r="G7" s="11">
        <v>4</v>
      </c>
    </row>
    <row r="8" spans="1:7" x14ac:dyDescent="0.25">
      <c r="A8" s="14" t="s">
        <v>8</v>
      </c>
      <c r="B8" s="10"/>
      <c r="C8" s="1"/>
      <c r="D8" s="6" t="str">
        <f>Class_1</f>
        <v>CLASS#1 - Cowan</v>
      </c>
      <c r="E8" s="6" t="str">
        <f>class_13</f>
        <v>CLASS#13 - Cowan</v>
      </c>
      <c r="F8" s="15"/>
      <c r="G8" s="6" t="str">
        <f>class_9</f>
        <v>CLASS#9 - Bonus</v>
      </c>
    </row>
    <row r="9" spans="1:7" x14ac:dyDescent="0.25">
      <c r="A9" s="9" t="s">
        <v>9</v>
      </c>
      <c r="B9" s="10"/>
      <c r="C9" s="1"/>
      <c r="D9" s="61" t="str">
        <f>Session_1</f>
        <v>INTRO AND SMS</v>
      </c>
      <c r="E9" s="60" t="str">
        <f>session_13</f>
        <v>NAV 2:  INTRO TO FLIGHT PLANNING</v>
      </c>
      <c r="F9" s="27"/>
      <c r="G9" s="61" t="str">
        <f>session_9</f>
        <v>MET 2:  AIR MASSES, FRONTS &amp; HAZARDS</v>
      </c>
    </row>
    <row r="10" spans="1:7" x14ac:dyDescent="0.25">
      <c r="A10" s="17" t="s">
        <v>11</v>
      </c>
      <c r="B10" s="18"/>
      <c r="C10" s="1"/>
      <c r="D10" s="60"/>
      <c r="E10" s="60"/>
      <c r="F10" s="28"/>
      <c r="G10" s="60"/>
    </row>
    <row r="11" spans="1:7" x14ac:dyDescent="0.25">
      <c r="A11" s="12">
        <f>G7+1</f>
        <v>5</v>
      </c>
      <c r="B11" s="12">
        <f t="shared" ref="B11:D11" si="0">A11+1</f>
        <v>6</v>
      </c>
      <c r="C11" s="12">
        <f t="shared" si="0"/>
        <v>7</v>
      </c>
      <c r="D11" s="12">
        <f t="shared" si="0"/>
        <v>8</v>
      </c>
      <c r="E11" s="12">
        <f>D11+1</f>
        <v>9</v>
      </c>
      <c r="F11" s="12">
        <f t="shared" ref="F11" si="1">E11+1</f>
        <v>10</v>
      </c>
      <c r="G11" s="12">
        <v>11</v>
      </c>
    </row>
    <row r="12" spans="1:7" x14ac:dyDescent="0.25">
      <c r="A12" s="20"/>
      <c r="B12" s="21"/>
      <c r="C12" s="6" t="str">
        <f>Class_5</f>
        <v>CLASS#5 -Aucoin</v>
      </c>
      <c r="D12" s="6" t="str">
        <f>Class_2</f>
        <v>CLASS#2 -Iskidogan</v>
      </c>
      <c r="E12" s="6" t="str">
        <f>class_14</f>
        <v>CLASS#14 - Cowan</v>
      </c>
      <c r="F12" s="15"/>
      <c r="G12" s="6" t="str">
        <f>class_10</f>
        <v>CLASS#10 - Bonus</v>
      </c>
    </row>
    <row r="13" spans="1:7" x14ac:dyDescent="0.25">
      <c r="A13" s="20"/>
      <c r="B13" s="10"/>
      <c r="C13" s="60" t="str">
        <f>session_5</f>
        <v>AIRFRAMES, ENGINES &amp; SYSTEMS</v>
      </c>
      <c r="D13" s="61" t="str">
        <f>session_2</f>
        <v>AERODYNAMICS AND THEORY OF FLIGHT</v>
      </c>
      <c r="E13" s="61" t="str">
        <f>session_14</f>
        <v>NAV 3 :  FLIGHT PLANNING</v>
      </c>
      <c r="F13" s="27"/>
      <c r="G13" s="61" t="str">
        <f>session_10</f>
        <v>MET 3:  WEATHER INTERPRETATION</v>
      </c>
    </row>
    <row r="14" spans="1:7" x14ac:dyDescent="0.25">
      <c r="A14" s="22"/>
      <c r="B14" s="18"/>
      <c r="C14" s="60"/>
      <c r="D14" s="60"/>
      <c r="E14" s="60"/>
      <c r="F14" s="28"/>
      <c r="G14" s="60"/>
    </row>
    <row r="15" spans="1:7" x14ac:dyDescent="0.25">
      <c r="A15" s="12">
        <v>12</v>
      </c>
      <c r="B15" s="12">
        <f t="shared" ref="B15:C15" si="2">A15+1</f>
        <v>13</v>
      </c>
      <c r="C15" s="12">
        <f t="shared" si="2"/>
        <v>14</v>
      </c>
      <c r="D15" s="12">
        <f>C15+1</f>
        <v>15</v>
      </c>
      <c r="E15" s="12">
        <f t="shared" ref="E15:G15" si="3">D15+1</f>
        <v>16</v>
      </c>
      <c r="F15" s="12">
        <f t="shared" si="3"/>
        <v>17</v>
      </c>
      <c r="G15" s="12">
        <f t="shared" si="3"/>
        <v>18</v>
      </c>
    </row>
    <row r="16" spans="1:7" x14ac:dyDescent="0.25">
      <c r="A16" s="20"/>
      <c r="B16" s="21"/>
      <c r="C16" s="6" t="str">
        <f>class_6</f>
        <v>CLASS#6 - Miller</v>
      </c>
      <c r="D16" s="6" t="str">
        <f>class_3</f>
        <v>CLASS#3 - Isikdogan</v>
      </c>
      <c r="E16" s="6" t="str">
        <f>class_15</f>
        <v>CLASS#15 - Miller</v>
      </c>
      <c r="F16" s="15"/>
      <c r="G16" s="6" t="str">
        <f>class_11</f>
        <v>CLASS#11 -Jewett</v>
      </c>
    </row>
    <row r="17" spans="1:7" x14ac:dyDescent="0.25">
      <c r="A17" s="20"/>
      <c r="B17" s="10"/>
      <c r="C17" s="60" t="s">
        <v>13</v>
      </c>
      <c r="D17" s="60" t="str">
        <f>session_3</f>
        <v>FLIGHT INSTRUMENTS</v>
      </c>
      <c r="E17" s="60" t="str">
        <f>session_15</f>
        <v>RADIO &amp; ELECTRONIC THEORY</v>
      </c>
      <c r="F17" s="27"/>
      <c r="G17" s="60" t="str">
        <f>session_11</f>
        <v>FLIGHT COMPUTERS</v>
      </c>
    </row>
    <row r="18" spans="1:7" x14ac:dyDescent="0.25">
      <c r="A18" s="22"/>
      <c r="B18" s="18"/>
      <c r="C18" s="60"/>
      <c r="D18" s="60"/>
      <c r="E18" s="60"/>
      <c r="F18" s="28"/>
      <c r="G18" s="60"/>
    </row>
    <row r="19" spans="1:7" x14ac:dyDescent="0.25">
      <c r="A19" s="12">
        <f>G15+1</f>
        <v>19</v>
      </c>
      <c r="B19" s="12">
        <f t="shared" ref="B19" si="4">A19+1</f>
        <v>20</v>
      </c>
      <c r="C19" s="12">
        <f>B19+1</f>
        <v>21</v>
      </c>
      <c r="D19" s="12">
        <f t="shared" ref="D19:G19" si="5">C19+1</f>
        <v>22</v>
      </c>
      <c r="E19" s="12">
        <f t="shared" si="5"/>
        <v>23</v>
      </c>
      <c r="F19" s="12">
        <f t="shared" si="5"/>
        <v>24</v>
      </c>
      <c r="G19" s="12">
        <f t="shared" si="5"/>
        <v>25</v>
      </c>
    </row>
    <row r="20" spans="1:7" x14ac:dyDescent="0.25">
      <c r="A20" s="20"/>
      <c r="B20" s="21"/>
      <c r="C20" s="6" t="str">
        <f>class_7</f>
        <v>CLASS#7 - Cowan</v>
      </c>
      <c r="D20" s="6" t="str">
        <f>class_4</f>
        <v>CLASS#4 - Isikdogan</v>
      </c>
      <c r="E20" s="6" t="str">
        <f>class_16</f>
        <v>CLASS#16 - Isikdogan</v>
      </c>
      <c r="F20" s="6"/>
      <c r="G20" s="6" t="str">
        <f>class_12</f>
        <v>CLASS#12 - Cowan</v>
      </c>
    </row>
    <row r="21" spans="1:7" x14ac:dyDescent="0.25">
      <c r="A21" s="20"/>
      <c r="B21" s="10"/>
      <c r="C21" s="60" t="s">
        <v>64</v>
      </c>
      <c r="D21" s="60" t="str">
        <f>session_4</f>
        <v>CARS &amp; FLIGHT OPERATIONS</v>
      </c>
      <c r="E21" s="60" t="str">
        <f>session_16</f>
        <v>PHYSIOLOGY &amp; PDM</v>
      </c>
      <c r="F21" s="16"/>
      <c r="G21" s="60" t="str">
        <f>session_12</f>
        <v>NAV 1:  BASIC NAV</v>
      </c>
    </row>
    <row r="22" spans="1:7" x14ac:dyDescent="0.25">
      <c r="A22" s="22"/>
      <c r="B22" s="18"/>
      <c r="C22" s="60"/>
      <c r="D22" s="60"/>
      <c r="E22" s="60"/>
      <c r="F22" s="19"/>
      <c r="G22" s="60"/>
    </row>
    <row r="23" spans="1:7" x14ac:dyDescent="0.25">
      <c r="A23" s="12">
        <f>G19+1</f>
        <v>26</v>
      </c>
      <c r="B23" s="12">
        <f t="shared" ref="B23:C23" si="6">A23+1</f>
        <v>27</v>
      </c>
      <c r="C23" s="12">
        <f t="shared" si="6"/>
        <v>28</v>
      </c>
      <c r="D23" s="12">
        <v>29</v>
      </c>
      <c r="E23" s="12">
        <v>30</v>
      </c>
      <c r="F23" s="12">
        <v>31</v>
      </c>
      <c r="G23" s="12"/>
    </row>
    <row r="24" spans="1:7" x14ac:dyDescent="0.25">
      <c r="A24" s="9"/>
      <c r="B24" s="21"/>
      <c r="C24" s="6" t="str">
        <f>class_8</f>
        <v>CLASS#8 -Cummings</v>
      </c>
      <c r="D24" s="6"/>
      <c r="E24" s="6"/>
      <c r="F24" s="6"/>
      <c r="G24" s="6"/>
    </row>
    <row r="25" spans="1:7" x14ac:dyDescent="0.25">
      <c r="A25" s="20"/>
      <c r="B25" s="10"/>
      <c r="C25" s="60" t="s">
        <v>65</v>
      </c>
      <c r="D25" s="61"/>
      <c r="E25" s="60"/>
      <c r="F25" s="15"/>
      <c r="G25" s="60"/>
    </row>
    <row r="26" spans="1:7" x14ac:dyDescent="0.25">
      <c r="A26" s="22"/>
      <c r="B26" s="18"/>
      <c r="C26" s="60"/>
      <c r="D26" s="60"/>
      <c r="E26" s="60"/>
      <c r="F26" s="23"/>
      <c r="G26" s="60"/>
    </row>
  </sheetData>
  <mergeCells count="21">
    <mergeCell ref="C25:C26"/>
    <mergeCell ref="D25:D26"/>
    <mergeCell ref="E25:E26"/>
    <mergeCell ref="G25:G26"/>
    <mergeCell ref="D3:E3"/>
    <mergeCell ref="C17:C18"/>
    <mergeCell ref="D17:D18"/>
    <mergeCell ref="E17:E18"/>
    <mergeCell ref="G17:G18"/>
    <mergeCell ref="C21:C22"/>
    <mergeCell ref="D21:D22"/>
    <mergeCell ref="E21:E22"/>
    <mergeCell ref="G21:G22"/>
    <mergeCell ref="A5:G5"/>
    <mergeCell ref="D9:D10"/>
    <mergeCell ref="E9:E10"/>
    <mergeCell ref="G9:G10"/>
    <mergeCell ref="C13:C14"/>
    <mergeCell ref="D13:D14"/>
    <mergeCell ref="E13:E14"/>
    <mergeCell ref="G13:G14"/>
  </mergeCells>
  <pageMargins left="0.7" right="0.7" top="0.75" bottom="0.75" header="0.3" footer="0.3"/>
  <pageSetup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98EA-BF7E-48CE-83B5-A79AC4CF0D80}">
  <dimension ref="A2:G31"/>
  <sheetViews>
    <sheetView view="pageBreakPreview" zoomScale="145" zoomScaleNormal="100" zoomScaleSheetLayoutView="145" workbookViewId="0">
      <selection activeCell="G24" sqref="G24"/>
    </sheetView>
  </sheetViews>
  <sheetFormatPr defaultRowHeight="15" x14ac:dyDescent="0.25"/>
  <cols>
    <col min="3" max="3" width="17" customWidth="1"/>
    <col min="4" max="4" width="15.5703125" customWidth="1"/>
    <col min="5" max="5" width="16.7109375" customWidth="1"/>
    <col min="7" max="7" width="18.28515625" customWidth="1"/>
  </cols>
  <sheetData>
    <row r="2" spans="1:7" x14ac:dyDescent="0.25">
      <c r="A2" s="24"/>
      <c r="B2" s="21"/>
      <c r="C2" s="25"/>
      <c r="D2" s="25"/>
      <c r="E2" s="25"/>
      <c r="F2" s="41"/>
      <c r="G2" s="25"/>
    </row>
    <row r="3" spans="1:7" x14ac:dyDescent="0.25">
      <c r="A3" s="24"/>
      <c r="B3" s="21"/>
      <c r="C3" s="25"/>
      <c r="D3" s="25"/>
      <c r="E3" s="25"/>
      <c r="F3" s="41"/>
      <c r="G3" s="25"/>
    </row>
    <row r="4" spans="1:7" x14ac:dyDescent="0.25">
      <c r="A4" s="24"/>
      <c r="B4" s="21"/>
      <c r="C4" s="1"/>
      <c r="D4" s="64" t="s">
        <v>72</v>
      </c>
      <c r="E4" s="65"/>
      <c r="F4" s="41"/>
      <c r="G4" s="25"/>
    </row>
    <row r="5" spans="1:7" ht="21.75" thickBot="1" x14ac:dyDescent="0.3">
      <c r="A5" s="24"/>
      <c r="B5" s="21"/>
      <c r="C5" s="25"/>
      <c r="D5" s="49">
        <v>2023</v>
      </c>
      <c r="E5" s="25"/>
      <c r="F5" s="41"/>
      <c r="G5" s="25"/>
    </row>
    <row r="6" spans="1:7" ht="16.5" thickBot="1" x14ac:dyDescent="0.3">
      <c r="A6" s="57" t="s">
        <v>67</v>
      </c>
      <c r="B6" s="58"/>
      <c r="C6" s="58"/>
      <c r="D6" s="58"/>
      <c r="E6" s="58"/>
      <c r="F6" s="58"/>
      <c r="G6" s="59"/>
    </row>
    <row r="7" spans="1:7" ht="15.75" thickBot="1" x14ac:dyDescent="0.3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x14ac:dyDescent="0.25">
      <c r="A8" s="9" t="s">
        <v>7</v>
      </c>
      <c r="B8" s="11"/>
      <c r="C8" s="11"/>
      <c r="D8" s="11"/>
      <c r="E8" s="11"/>
      <c r="F8" s="11"/>
      <c r="G8" s="11">
        <v>1</v>
      </c>
    </row>
    <row r="9" spans="1:7" x14ac:dyDescent="0.25">
      <c r="A9" s="14" t="s">
        <v>8</v>
      </c>
      <c r="B9" s="10"/>
      <c r="C9" s="1"/>
      <c r="D9" s="6"/>
      <c r="E9" s="6"/>
      <c r="F9" s="15"/>
      <c r="G9" s="6" t="str">
        <f>class_13</f>
        <v>CLASS#13 - Cowan</v>
      </c>
    </row>
    <row r="10" spans="1:7" x14ac:dyDescent="0.25">
      <c r="A10" s="9" t="s">
        <v>9</v>
      </c>
      <c r="B10" s="10"/>
      <c r="C10" s="1"/>
      <c r="D10" s="61"/>
      <c r="E10" s="61"/>
      <c r="F10" s="27"/>
      <c r="G10" s="60" t="str">
        <f>session_13</f>
        <v>NAV 2:  INTRO TO FLIGHT PLANNING</v>
      </c>
    </row>
    <row r="11" spans="1:7" x14ac:dyDescent="0.25">
      <c r="A11" s="17" t="s">
        <v>11</v>
      </c>
      <c r="B11" s="18"/>
      <c r="C11" s="1"/>
      <c r="D11" s="60"/>
      <c r="E11" s="60"/>
      <c r="F11" s="28"/>
      <c r="G11" s="60"/>
    </row>
    <row r="12" spans="1:7" x14ac:dyDescent="0.25">
      <c r="A12" s="12">
        <f>G8+1</f>
        <v>2</v>
      </c>
      <c r="B12" s="12">
        <f t="shared" ref="B12:D12" si="0">A12+1</f>
        <v>3</v>
      </c>
      <c r="C12" s="12">
        <f t="shared" si="0"/>
        <v>4</v>
      </c>
      <c r="D12" s="12">
        <f t="shared" si="0"/>
        <v>5</v>
      </c>
      <c r="E12" s="12">
        <f>D12+1</f>
        <v>6</v>
      </c>
      <c r="F12" s="12">
        <f t="shared" ref="F12:G12" si="1">E12+1</f>
        <v>7</v>
      </c>
      <c r="G12" s="12">
        <f t="shared" si="1"/>
        <v>8</v>
      </c>
    </row>
    <row r="13" spans="1:7" x14ac:dyDescent="0.25">
      <c r="A13" s="20"/>
      <c r="B13" s="21"/>
      <c r="C13" s="6" t="str">
        <f>class_9</f>
        <v>CLASS#9 - Bonus</v>
      </c>
      <c r="D13" s="6" t="str">
        <f>Class_5</f>
        <v>CLASS#5 -Aucoin</v>
      </c>
      <c r="E13" s="6" t="str">
        <f>Class_1</f>
        <v>CLASS#1 - Cowan</v>
      </c>
      <c r="F13" s="15"/>
      <c r="G13" s="6" t="str">
        <f>class_14</f>
        <v>CLASS#14 - Cowan</v>
      </c>
    </row>
    <row r="14" spans="1:7" x14ac:dyDescent="0.25">
      <c r="A14" s="20"/>
      <c r="B14" s="10"/>
      <c r="C14" s="61" t="str">
        <f>session_9</f>
        <v>MET 2:  AIR MASSES, FRONTS &amp; HAZARDS</v>
      </c>
      <c r="D14" s="60" t="str">
        <f>session_5</f>
        <v>AIRFRAMES, ENGINES &amp; SYSTEMS</v>
      </c>
      <c r="E14" s="61" t="str">
        <f>Session_1</f>
        <v>INTRO AND SMS</v>
      </c>
      <c r="F14" s="27"/>
      <c r="G14" s="61" t="str">
        <f>session_14</f>
        <v>NAV 3 :  FLIGHT PLANNING</v>
      </c>
    </row>
    <row r="15" spans="1:7" x14ac:dyDescent="0.25">
      <c r="A15" s="22"/>
      <c r="B15" s="18"/>
      <c r="C15" s="60"/>
      <c r="D15" s="60"/>
      <c r="E15" s="60"/>
      <c r="F15" s="28"/>
      <c r="G15" s="60"/>
    </row>
    <row r="16" spans="1:7" x14ac:dyDescent="0.25">
      <c r="A16" s="12">
        <f>G12+1</f>
        <v>9</v>
      </c>
      <c r="B16" s="12">
        <f t="shared" ref="B16:C16" si="2">A16+1</f>
        <v>10</v>
      </c>
      <c r="C16" s="12">
        <f t="shared" si="2"/>
        <v>11</v>
      </c>
      <c r="D16" s="12">
        <f>C16+1</f>
        <v>12</v>
      </c>
      <c r="E16" s="12">
        <f t="shared" ref="E16:G16" si="3">D16+1</f>
        <v>13</v>
      </c>
      <c r="F16" s="12">
        <f t="shared" si="3"/>
        <v>14</v>
      </c>
      <c r="G16" s="12">
        <f t="shared" si="3"/>
        <v>15</v>
      </c>
    </row>
    <row r="17" spans="1:7" x14ac:dyDescent="0.25">
      <c r="A17" s="20"/>
      <c r="B17" s="21"/>
      <c r="C17" s="6" t="str">
        <f>class_10</f>
        <v>CLASS#10 - Bonus</v>
      </c>
      <c r="D17" s="6" t="str">
        <f>class_6</f>
        <v>CLASS#6 - Miller</v>
      </c>
      <c r="E17" s="6" t="str">
        <f>Class_2</f>
        <v>CLASS#2 -Iskidogan</v>
      </c>
      <c r="F17" s="15"/>
      <c r="G17" s="6" t="str">
        <f>class_15</f>
        <v>CLASS#15 - Miller</v>
      </c>
    </row>
    <row r="18" spans="1:7" x14ac:dyDescent="0.25">
      <c r="A18" s="20"/>
      <c r="B18" s="10"/>
      <c r="C18" s="61" t="str">
        <f>session_10</f>
        <v>MET 3:  WEATHER INTERPRETATION</v>
      </c>
      <c r="D18" s="60" t="s">
        <v>13</v>
      </c>
      <c r="E18" s="61" t="str">
        <f>session_2</f>
        <v>AERODYNAMICS AND THEORY OF FLIGHT</v>
      </c>
      <c r="F18" s="27"/>
      <c r="G18" s="60" t="str">
        <f>session_15</f>
        <v>RADIO &amp; ELECTRONIC THEORY</v>
      </c>
    </row>
    <row r="19" spans="1:7" x14ac:dyDescent="0.25">
      <c r="A19" s="22"/>
      <c r="B19" s="18"/>
      <c r="C19" s="60"/>
      <c r="D19" s="60"/>
      <c r="E19" s="60"/>
      <c r="F19" s="28"/>
      <c r="G19" s="60"/>
    </row>
    <row r="20" spans="1:7" x14ac:dyDescent="0.25">
      <c r="A20" s="12">
        <f>G16+1</f>
        <v>16</v>
      </c>
      <c r="B20" s="12">
        <f t="shared" ref="B20" si="4">A20+1</f>
        <v>17</v>
      </c>
      <c r="C20" s="12">
        <f>B20+1</f>
        <v>18</v>
      </c>
      <c r="D20" s="12">
        <f t="shared" ref="D20:G20" si="5">C20+1</f>
        <v>19</v>
      </c>
      <c r="E20" s="12">
        <f t="shared" si="5"/>
        <v>20</v>
      </c>
      <c r="F20" s="12">
        <f t="shared" si="5"/>
        <v>21</v>
      </c>
      <c r="G20" s="12">
        <f t="shared" si="5"/>
        <v>22</v>
      </c>
    </row>
    <row r="21" spans="1:7" x14ac:dyDescent="0.25">
      <c r="A21" s="20"/>
      <c r="B21" s="21"/>
      <c r="C21" s="6" t="str">
        <f>class_11</f>
        <v>CLASS#11 -Jewett</v>
      </c>
      <c r="D21" s="6" t="str">
        <f>class_7</f>
        <v>CLASS#7 - Cowan</v>
      </c>
      <c r="E21" s="6" t="str">
        <f>class_3</f>
        <v>CLASS#3 - Isikdogan</v>
      </c>
      <c r="F21" s="6"/>
      <c r="G21" s="6" t="str">
        <f>class_16</f>
        <v>CLASS#16 - Isikdogan</v>
      </c>
    </row>
    <row r="22" spans="1:7" x14ac:dyDescent="0.25">
      <c r="A22" s="20"/>
      <c r="B22" s="10"/>
      <c r="C22" s="60" t="str">
        <f>session_11</f>
        <v>FLIGHT COMPUTERS</v>
      </c>
      <c r="D22" s="60" t="s">
        <v>64</v>
      </c>
      <c r="E22" s="60" t="str">
        <f>session_3</f>
        <v>FLIGHT INSTRUMENTS</v>
      </c>
      <c r="F22" s="16"/>
      <c r="G22" s="60" t="str">
        <f>session_16</f>
        <v>PHYSIOLOGY &amp; PDM</v>
      </c>
    </row>
    <row r="23" spans="1:7" x14ac:dyDescent="0.25">
      <c r="A23" s="22"/>
      <c r="B23" s="18"/>
      <c r="C23" s="60"/>
      <c r="D23" s="60"/>
      <c r="E23" s="60"/>
      <c r="F23" s="19"/>
      <c r="G23" s="60"/>
    </row>
    <row r="24" spans="1:7" x14ac:dyDescent="0.25">
      <c r="A24" s="12">
        <f>G20+1</f>
        <v>23</v>
      </c>
      <c r="B24" s="12">
        <f t="shared" ref="B24:C24" si="6">A24+1</f>
        <v>24</v>
      </c>
      <c r="C24" s="12">
        <f t="shared" si="6"/>
        <v>25</v>
      </c>
      <c r="D24" s="12">
        <v>26</v>
      </c>
      <c r="E24" s="12">
        <v>27</v>
      </c>
      <c r="F24" s="12">
        <v>28</v>
      </c>
      <c r="G24" s="12">
        <v>29</v>
      </c>
    </row>
    <row r="25" spans="1:7" x14ac:dyDescent="0.25">
      <c r="A25" s="9"/>
      <c r="B25" s="21"/>
      <c r="C25" s="6" t="str">
        <f>class_12</f>
        <v>CLASS#12 - Cowan</v>
      </c>
      <c r="D25" s="6" t="str">
        <f>class_8</f>
        <v>CLASS#8 -Cummings</v>
      </c>
      <c r="E25" s="6" t="str">
        <f>class_4</f>
        <v>CLASS#4 - Isikdogan</v>
      </c>
      <c r="F25" s="6"/>
      <c r="G25" s="6"/>
    </row>
    <row r="26" spans="1:7" x14ac:dyDescent="0.25">
      <c r="A26" s="20"/>
      <c r="B26" s="10"/>
      <c r="C26" s="60" t="str">
        <f>session_12</f>
        <v>NAV 1:  BASIC NAV</v>
      </c>
      <c r="D26" s="60" t="s">
        <v>65</v>
      </c>
      <c r="E26" s="60" t="str">
        <f>session_4</f>
        <v>CARS &amp; FLIGHT OPERATIONS</v>
      </c>
      <c r="F26" s="15"/>
      <c r="G26" s="60"/>
    </row>
    <row r="27" spans="1:7" x14ac:dyDescent="0.25">
      <c r="A27" s="22"/>
      <c r="B27" s="18"/>
      <c r="C27" s="60"/>
      <c r="D27" s="60"/>
      <c r="E27" s="60"/>
      <c r="F27" s="23"/>
      <c r="G27" s="60"/>
    </row>
    <row r="28" spans="1:7" x14ac:dyDescent="0.25">
      <c r="A28" s="50">
        <f>G24+1</f>
        <v>30</v>
      </c>
      <c r="B28" s="51"/>
      <c r="C28" s="51"/>
      <c r="D28" s="51"/>
      <c r="E28" s="51"/>
      <c r="F28" s="51"/>
      <c r="G28" s="33"/>
    </row>
    <row r="29" spans="1:7" x14ac:dyDescent="0.25">
      <c r="A29" s="52"/>
      <c r="B29" s="21"/>
      <c r="C29" s="6"/>
      <c r="D29" s="6"/>
      <c r="E29" s="6"/>
      <c r="F29" s="6"/>
      <c r="G29" s="31"/>
    </row>
    <row r="30" spans="1:7" x14ac:dyDescent="0.25">
      <c r="A30" s="53"/>
      <c r="B30" s="10"/>
      <c r="C30" s="61"/>
      <c r="D30" s="61"/>
      <c r="E30" s="60"/>
      <c r="F30" s="15"/>
      <c r="G30" s="72"/>
    </row>
    <row r="31" spans="1:7" x14ac:dyDescent="0.25">
      <c r="A31" s="54"/>
      <c r="B31" s="55"/>
      <c r="C31" s="73"/>
      <c r="D31" s="73"/>
      <c r="E31" s="73"/>
      <c r="F31" s="56"/>
      <c r="G31" s="74"/>
    </row>
  </sheetData>
  <mergeCells count="25">
    <mergeCell ref="C30:C31"/>
    <mergeCell ref="D30:D31"/>
    <mergeCell ref="E30:E31"/>
    <mergeCell ref="G30:G31"/>
    <mergeCell ref="C26:C27"/>
    <mergeCell ref="D26:D27"/>
    <mergeCell ref="E26:E27"/>
    <mergeCell ref="G26:G27"/>
    <mergeCell ref="D4:E4"/>
    <mergeCell ref="C18:C19"/>
    <mergeCell ref="D18:D19"/>
    <mergeCell ref="E18:E19"/>
    <mergeCell ref="G18:G19"/>
    <mergeCell ref="C22:C23"/>
    <mergeCell ref="D22:D23"/>
    <mergeCell ref="E22:E23"/>
    <mergeCell ref="G22:G23"/>
    <mergeCell ref="A6:G6"/>
    <mergeCell ref="D10:D11"/>
    <mergeCell ref="E10:E11"/>
    <mergeCell ref="G10:G11"/>
    <mergeCell ref="C14:C15"/>
    <mergeCell ref="D14:D15"/>
    <mergeCell ref="E14:E15"/>
    <mergeCell ref="G14:G15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55</vt:i4>
      </vt:variant>
    </vt:vector>
  </HeadingPairs>
  <TitlesOfParts>
    <vt:vector size="60" baseType="lpstr">
      <vt:lpstr>PPL</vt:lpstr>
      <vt:lpstr>Sheet4</vt:lpstr>
      <vt:lpstr>Sheet3</vt:lpstr>
      <vt:lpstr>Sheet2</vt:lpstr>
      <vt:lpstr>Sheet1</vt:lpstr>
      <vt:lpstr>Class_1</vt:lpstr>
      <vt:lpstr>class_10</vt:lpstr>
      <vt:lpstr>class_10b</vt:lpstr>
      <vt:lpstr>class_11</vt:lpstr>
      <vt:lpstr>class_11b</vt:lpstr>
      <vt:lpstr>class_12</vt:lpstr>
      <vt:lpstr>class_12b</vt:lpstr>
      <vt:lpstr>class_13</vt:lpstr>
      <vt:lpstr>class_13b</vt:lpstr>
      <vt:lpstr>class_14</vt:lpstr>
      <vt:lpstr>class_14b</vt:lpstr>
      <vt:lpstr>class_14old</vt:lpstr>
      <vt:lpstr>class_15</vt:lpstr>
      <vt:lpstr>class_15b</vt:lpstr>
      <vt:lpstr>class_15old</vt:lpstr>
      <vt:lpstr>class_16</vt:lpstr>
      <vt:lpstr>class_16b</vt:lpstr>
      <vt:lpstr>class_1b</vt:lpstr>
      <vt:lpstr>Class_2</vt:lpstr>
      <vt:lpstr>class_2b</vt:lpstr>
      <vt:lpstr>class_3</vt:lpstr>
      <vt:lpstr>class_3b</vt:lpstr>
      <vt:lpstr>class_4</vt:lpstr>
      <vt:lpstr>class_4b</vt:lpstr>
      <vt:lpstr>Class_5</vt:lpstr>
      <vt:lpstr>class_5b</vt:lpstr>
      <vt:lpstr>class_6</vt:lpstr>
      <vt:lpstr>class_6b</vt:lpstr>
      <vt:lpstr>class_7</vt:lpstr>
      <vt:lpstr>class_7b</vt:lpstr>
      <vt:lpstr>class_8</vt:lpstr>
      <vt:lpstr>class_8b</vt:lpstr>
      <vt:lpstr>class_9</vt:lpstr>
      <vt:lpstr>class_9b</vt:lpstr>
      <vt:lpstr>PPL!Print_Area</vt:lpstr>
      <vt:lpstr>Sheet1!Print_Area</vt:lpstr>
      <vt:lpstr>Sheet2!Print_Area</vt:lpstr>
      <vt:lpstr>Sheet3!Print_Area</vt:lpstr>
      <vt:lpstr>Sheet4!Print_Area</vt:lpstr>
      <vt:lpstr>Session_1</vt:lpstr>
      <vt:lpstr>session_10</vt:lpstr>
      <vt:lpstr>session_11</vt:lpstr>
      <vt:lpstr>session_12</vt:lpstr>
      <vt:lpstr>session_13</vt:lpstr>
      <vt:lpstr>session_14</vt:lpstr>
      <vt:lpstr>session_15</vt:lpstr>
      <vt:lpstr>session_16</vt:lpstr>
      <vt:lpstr>session_2</vt:lpstr>
      <vt:lpstr>session_3</vt:lpstr>
      <vt:lpstr>session_4</vt:lpstr>
      <vt:lpstr>session_5</vt:lpstr>
      <vt:lpstr>session_6</vt:lpstr>
      <vt:lpstr>session_7</vt:lpstr>
      <vt:lpstr>session_8</vt:lpstr>
      <vt:lpstr>session_9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LaBelle</dc:creator>
  <cp:lastModifiedBy>Flight Admin</cp:lastModifiedBy>
  <cp:lastPrinted>2022-12-01T19:57:24Z</cp:lastPrinted>
  <dcterms:created xsi:type="dcterms:W3CDTF">2011-06-10T13:18:46Z</dcterms:created>
  <dcterms:modified xsi:type="dcterms:W3CDTF">2022-12-01T19:57:30Z</dcterms:modified>
</cp:coreProperties>
</file>